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0" windowWidth="22800" windowHeight="12360" tabRatio="459"/>
  </bookViews>
  <sheets>
    <sheet name="Sheet1" sheetId="1" r:id="rId1"/>
  </sheets>
  <definedNames>
    <definedName name="_xlnm._FilterDatabase" localSheetId="0" hidden="1">Sheet1!$AX$8:$AZ$37</definedName>
    <definedName name="_xlfn_IFERROR">NA()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"/>
  <c r="E6"/>
  <c r="D6"/>
  <c r="D8"/>
  <c r="D11"/>
  <c r="D7"/>
  <c r="D12"/>
  <c r="D9"/>
  <c r="E26"/>
  <c r="E14"/>
  <c r="E23"/>
  <c r="E17"/>
  <c r="E8"/>
  <c r="E19"/>
  <c r="E30"/>
  <c r="E22"/>
  <c r="E11"/>
  <c r="E7"/>
  <c r="E32"/>
  <c r="E12"/>
  <c r="E27"/>
  <c r="E15"/>
  <c r="E25"/>
  <c r="E18"/>
  <c r="E29"/>
  <c r="E9"/>
  <c r="E13"/>
  <c r="E21"/>
  <c r="E31"/>
  <c r="E24"/>
  <c r="E28"/>
  <c r="E16"/>
  <c r="E20"/>
  <c r="E33"/>
  <c r="E34"/>
  <c r="E10"/>
  <c r="D10"/>
  <c r="Q40"/>
  <c r="R40"/>
  <c r="S40"/>
  <c r="T40"/>
  <c r="U40"/>
  <c r="V40"/>
  <c r="W40"/>
  <c r="X40"/>
  <c r="Y40"/>
  <c r="F40"/>
  <c r="G40"/>
  <c r="H40"/>
  <c r="I40"/>
  <c r="J40"/>
  <c r="K40"/>
  <c r="L40"/>
  <c r="M40"/>
  <c r="N40"/>
  <c r="O40"/>
  <c r="F39"/>
  <c r="G39"/>
  <c r="H39"/>
  <c r="I39"/>
  <c r="J39"/>
  <c r="K39"/>
  <c r="L39"/>
  <c r="M39"/>
  <c r="N39"/>
  <c r="O39"/>
  <c r="Q39"/>
  <c r="R39"/>
  <c r="S39"/>
  <c r="T39"/>
  <c r="U39"/>
  <c r="V39"/>
  <c r="W39"/>
  <c r="X39"/>
  <c r="Y39"/>
  <c r="P40"/>
  <c r="P39"/>
  <c r="C21"/>
  <c r="C11"/>
  <c r="C14"/>
  <c r="C29"/>
  <c r="C19"/>
  <c r="C16"/>
  <c r="C13"/>
  <c r="C8"/>
  <c r="C22"/>
  <c r="C7"/>
  <c r="C18"/>
  <c r="C9"/>
  <c r="C15"/>
  <c r="C25"/>
  <c r="C31"/>
  <c r="C27"/>
  <c r="C12"/>
  <c r="C28"/>
  <c r="C24"/>
  <c r="C26"/>
  <c r="C32"/>
  <c r="C10"/>
  <c r="C20"/>
  <c r="C17"/>
  <c r="C23"/>
  <c r="C30"/>
  <c r="C33"/>
  <c r="C34"/>
  <c r="C6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F38"/>
  <c r="R41" l="1"/>
  <c r="AP41"/>
  <c r="AL41"/>
  <c r="AH41"/>
  <c r="AD41"/>
  <c r="X41"/>
  <c r="T41"/>
  <c r="P41"/>
  <c r="L41"/>
  <c r="J41"/>
  <c r="AN41"/>
  <c r="AF41"/>
  <c r="N41"/>
  <c r="AJ41"/>
  <c r="AB41"/>
  <c r="V41"/>
  <c r="H41"/>
  <c r="F41"/>
  <c r="Z41"/>
  <c r="AU29"/>
  <c r="H38"/>
  <c r="Z38"/>
  <c r="AB38"/>
  <c r="AD38"/>
  <c r="AF38"/>
  <c r="AH38"/>
  <c r="AJ38"/>
  <c r="AL38"/>
  <c r="T38"/>
  <c r="V38"/>
  <c r="X38"/>
  <c r="AU23" l="1"/>
  <c r="AU16"/>
  <c r="AU34"/>
  <c r="AU32"/>
  <c r="AU28"/>
  <c r="AU30"/>
  <c r="AU7"/>
  <c r="AU8"/>
  <c r="AP38"/>
  <c r="AU6"/>
  <c r="AU11"/>
  <c r="AU12"/>
  <c r="AU13"/>
  <c r="AU33"/>
  <c r="AU15"/>
  <c r="AU37"/>
  <c r="AU20"/>
  <c r="AU26"/>
  <c r="AU17"/>
  <c r="AU27"/>
  <c r="AN38"/>
  <c r="R38"/>
  <c r="P38"/>
  <c r="N38"/>
  <c r="L38"/>
  <c r="J38"/>
  <c r="AU18" l="1"/>
  <c r="AU9"/>
  <c r="AU22"/>
  <c r="AU25"/>
  <c r="AU19"/>
  <c r="AU31"/>
  <c r="AU14"/>
  <c r="AU24"/>
  <c r="AU10"/>
</calcChain>
</file>

<file path=xl/sharedStrings.xml><?xml version="1.0" encoding="utf-8"?>
<sst xmlns="http://schemas.openxmlformats.org/spreadsheetml/2006/main" count="146" uniqueCount="74">
  <si>
    <t xml:space="preserve"> </t>
  </si>
  <si>
    <t>Name</t>
  </si>
  <si>
    <t>Pts</t>
  </si>
  <si>
    <t>Diff</t>
  </si>
  <si>
    <t>Avg</t>
  </si>
  <si>
    <t>Nouri</t>
  </si>
  <si>
    <t>Tony</t>
  </si>
  <si>
    <t>Reg</t>
  </si>
  <si>
    <t>Charles</t>
  </si>
  <si>
    <t>Brian</t>
  </si>
  <si>
    <t>Sheila</t>
  </si>
  <si>
    <t>Hugh</t>
  </si>
  <si>
    <t>Irene</t>
  </si>
  <si>
    <t>No. of Players:-</t>
  </si>
  <si>
    <t>Played</t>
  </si>
  <si>
    <t>Points</t>
  </si>
  <si>
    <t>Mike</t>
  </si>
  <si>
    <t>John Baxter</t>
  </si>
  <si>
    <t>Gary</t>
  </si>
  <si>
    <t>Jane</t>
  </si>
  <si>
    <t>Amy</t>
  </si>
  <si>
    <t>Claire</t>
  </si>
  <si>
    <t xml:space="preserve">Chris C.  </t>
  </si>
  <si>
    <t>Helen</t>
  </si>
  <si>
    <t>John Geddes</t>
  </si>
  <si>
    <t>Alex</t>
  </si>
  <si>
    <t>Jim Britton</t>
  </si>
  <si>
    <t>To</t>
  </si>
  <si>
    <t>coumt</t>
  </si>
  <si>
    <t>Roger</t>
  </si>
  <si>
    <t>Kevin</t>
  </si>
  <si>
    <t>Keith</t>
  </si>
  <si>
    <t>Scores 19th August</t>
  </si>
  <si>
    <t>Scores 26th August</t>
  </si>
  <si>
    <t>Best 14 Scores to count</t>
  </si>
  <si>
    <t>Scores 30th sept</t>
  </si>
  <si>
    <t>Scores 14th oct</t>
  </si>
  <si>
    <t>nouri  roger  10 v 13 kevin amy</t>
  </si>
  <si>
    <t>gary  john  13  3 jane claire</t>
  </si>
  <si>
    <t>john tony 13  v 2 jane alex</t>
  </si>
  <si>
    <t>chris kevin 5 v 13  gary brian</t>
  </si>
  <si>
    <t>claire charlie 13 v 11 shelia amy</t>
  </si>
  <si>
    <t>john B reg 3  v 13  mike hugh</t>
  </si>
  <si>
    <t>COVENTRY PETANQUE CLUB  -WINTER LEAGUE 2022 - 23  (20 weeks)</t>
  </si>
  <si>
    <t>Alan</t>
  </si>
  <si>
    <t>tracy</t>
  </si>
  <si>
    <t>Bob Price</t>
  </si>
  <si>
    <t>Chloe</t>
  </si>
  <si>
    <t>RAINED OFF</t>
  </si>
  <si>
    <t>Scores 28th oct</t>
  </si>
  <si>
    <t>Scores 11th nov</t>
  </si>
  <si>
    <t>Scores 25th nov</t>
  </si>
  <si>
    <t>johng hugh nouri 13 6 amy brian john b</t>
  </si>
  <si>
    <t>kevin  bob 13   7  chloe mike</t>
  </si>
  <si>
    <t>jane tracy 13  8  roger alex</t>
  </si>
  <si>
    <t>bob p  alan 13  12 claire tony</t>
  </si>
  <si>
    <t>john g tony 13  1 charlie roger</t>
  </si>
  <si>
    <t>jane hugh 7 13 claire chris</t>
  </si>
  <si>
    <t>john b alan 13  10  alex kevin nouri</t>
  </si>
  <si>
    <t xml:space="preserve"> gary brian 13  10  amy  tracy</t>
  </si>
  <si>
    <t>john g  mike  13  4 hugh  roger</t>
  </si>
  <si>
    <t>claire  gary  13  11  jane amy</t>
  </si>
  <si>
    <t>bob  brian 13  4 irene  tony kevin</t>
  </si>
  <si>
    <t>Scores 18th nov</t>
  </si>
  <si>
    <t>brian jim charli 13   11  bob p bob n john b</t>
  </si>
  <si>
    <t>gary tracy 13  7  mike  irene</t>
  </si>
  <si>
    <t>hugh alan 13  0  tony kevin</t>
  </si>
  <si>
    <t>Bob  N</t>
  </si>
  <si>
    <t>Scores 9th Dec</t>
  </si>
  <si>
    <t>claire  charlie  12  13  John G amy</t>
  </si>
  <si>
    <t>Jane Alan 13  11 Chris Bob P</t>
  </si>
  <si>
    <t>Mike  gary  13  11  Brian Nouri</t>
  </si>
  <si>
    <t>Scores 16th dec</t>
  </si>
  <si>
    <t>John G John B Kevin 13   9 Gary Amy Bob P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</si>
</sst>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3"/>
      <color rgb="FF212121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2" xfId="0" applyNumberFormat="1" applyFont="1" applyBorder="1" applyAlignment="1">
      <alignment horizontal="center"/>
    </xf>
    <xf numFmtId="0" fontId="6" fillId="2" borderId="5" xfId="0" applyFont="1" applyFill="1" applyBorder="1"/>
    <xf numFmtId="0" fontId="8" fillId="3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0" borderId="0" xfId="0" applyFont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12" fillId="6" borderId="0" xfId="0" applyFont="1" applyFill="1" applyAlignment="1">
      <alignment horizontal="center"/>
    </xf>
    <xf numFmtId="0" fontId="2" fillId="0" borderId="5" xfId="0" applyFont="1" applyBorder="1"/>
    <xf numFmtId="0" fontId="4" fillId="2" borderId="0" xfId="0" applyFont="1" applyFill="1" applyBorder="1"/>
    <xf numFmtId="0" fontId="14" fillId="0" borderId="0" xfId="0" applyFont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5" fillId="0" borderId="0" xfId="0" applyFont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6" fillId="2" borderId="7" xfId="0" applyFont="1" applyFill="1" applyBorder="1"/>
    <xf numFmtId="0" fontId="6" fillId="0" borderId="3" xfId="0" applyFont="1" applyBorder="1" applyAlignment="1">
      <alignment horizontal="center"/>
    </xf>
    <xf numFmtId="0" fontId="3" fillId="0" borderId="0" xfId="0" applyFont="1" applyFill="1"/>
    <xf numFmtId="0" fontId="4" fillId="0" borderId="5" xfId="0" applyFont="1" applyFill="1" applyBorder="1"/>
    <xf numFmtId="0" fontId="4" fillId="0" borderId="3" xfId="0" applyFont="1" applyFill="1" applyBorder="1"/>
    <xf numFmtId="0" fontId="6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2" fillId="0" borderId="0" xfId="0" applyFont="1" applyFill="1"/>
    <xf numFmtId="2" fontId="3" fillId="0" borderId="5" xfId="0" applyNumberFormat="1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/>
    <xf numFmtId="2" fontId="6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2" borderId="7" xfId="0" applyFont="1" applyFill="1" applyBorder="1"/>
    <xf numFmtId="0" fontId="17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/>
    <xf numFmtId="0" fontId="7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6" xfId="0" applyFont="1" applyFill="1" applyBorder="1"/>
    <xf numFmtId="0" fontId="4" fillId="2" borderId="2" xfId="0" applyFont="1" applyFill="1" applyBorder="1"/>
    <xf numFmtId="2" fontId="2" fillId="0" borderId="3" xfId="0" applyNumberFormat="1" applyFont="1" applyBorder="1" applyAlignment="1">
      <alignment horizontal="center"/>
    </xf>
    <xf numFmtId="0" fontId="4" fillId="0" borderId="6" xfId="0" applyFont="1" applyFill="1" applyBorder="1"/>
    <xf numFmtId="2" fontId="3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3" fillId="0" borderId="3" xfId="0" applyNumberFormat="1" applyFont="1" applyFill="1" applyBorder="1" applyAlignment="1">
      <alignment horizontal="center"/>
    </xf>
    <xf numFmtId="0" fontId="0" fillId="0" borderId="3" xfId="0" applyBorder="1"/>
    <xf numFmtId="164" fontId="2" fillId="0" borderId="3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Fill="1" applyBorder="1"/>
    <xf numFmtId="1" fontId="3" fillId="0" borderId="5" xfId="0" applyNumberFormat="1" applyFont="1" applyBorder="1" applyAlignment="1">
      <alignment vertical="center" textRotation="90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7" xfId="0" applyFont="1" applyFill="1" applyBorder="1"/>
    <xf numFmtId="1" fontId="3" fillId="0" borderId="5" xfId="0" applyNumberFormat="1" applyFont="1" applyFill="1" applyBorder="1" applyAlignment="1">
      <alignment vertical="center" textRotation="90"/>
    </xf>
    <xf numFmtId="2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3" xfId="0" applyFont="1" applyFill="1" applyBorder="1"/>
    <xf numFmtId="0" fontId="4" fillId="0" borderId="0" xfId="0" applyFont="1" applyFill="1" applyBorder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/>
    <xf numFmtId="0" fontId="4" fillId="0" borderId="3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/>
    <xf numFmtId="0" fontId="7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vertical="center" textRotation="90"/>
    </xf>
    <xf numFmtId="0" fontId="4" fillId="2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1" fontId="3" fillId="0" borderId="11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8"/>
  <sheetViews>
    <sheetView showGridLines="0" tabSelected="1" zoomScale="70" zoomScaleNormal="70" zoomScalePageLayoutView="75" workbookViewId="0">
      <selection activeCell="D12" sqref="D12:D34"/>
    </sheetView>
  </sheetViews>
  <sheetFormatPr defaultRowHeight="12.75"/>
  <cols>
    <col min="1" max="1" width="5.5703125" style="6" customWidth="1"/>
    <col min="2" max="2" width="16.7109375" customWidth="1"/>
    <col min="3" max="3" width="7.7109375" style="1" customWidth="1"/>
    <col min="4" max="4" width="14.85546875" style="2" customWidth="1"/>
    <col min="5" max="5" width="8" customWidth="1"/>
    <col min="6" max="6" width="10.42578125" customWidth="1"/>
    <col min="7" max="7" width="5.7109375" style="3" customWidth="1"/>
    <col min="8" max="8" width="11.85546875" style="3" customWidth="1"/>
    <col min="9" max="9" width="7" style="3" customWidth="1"/>
    <col min="10" max="10" width="12.140625" style="3" customWidth="1"/>
    <col min="11" max="11" width="5.7109375" style="3" customWidth="1"/>
    <col min="12" max="12" width="17" style="3" customWidth="1"/>
    <col min="13" max="13" width="8" style="3" customWidth="1"/>
    <col min="14" max="14" width="10.28515625" style="3" bestFit="1" customWidth="1"/>
    <col min="15" max="15" width="5.7109375" style="3" customWidth="1"/>
    <col min="16" max="16" width="10.28515625" style="3" bestFit="1" customWidth="1"/>
    <col min="17" max="17" width="6.7109375" style="3" customWidth="1"/>
    <col min="18" max="18" width="10.28515625" style="3" bestFit="1" customWidth="1"/>
    <col min="19" max="19" width="5.7109375" style="3" customWidth="1"/>
    <col min="20" max="20" width="10.28515625" style="3" bestFit="1" customWidth="1"/>
    <col min="21" max="21" width="6.42578125" style="3" bestFit="1" customWidth="1"/>
    <col min="22" max="22" width="10.28515625" style="3" bestFit="1" customWidth="1"/>
    <col min="23" max="23" width="9.85546875" style="3" customWidth="1"/>
    <col min="24" max="24" width="12.85546875" style="3" customWidth="1"/>
    <col min="25" max="25" width="8" style="3" customWidth="1"/>
    <col min="26" max="26" width="10.28515625" style="3" bestFit="1" customWidth="1"/>
    <col min="27" max="27" width="5.7109375" style="3" customWidth="1"/>
    <col min="28" max="28" width="10.28515625" style="3" bestFit="1" customWidth="1"/>
    <col min="29" max="29" width="5.7109375" style="3" customWidth="1"/>
    <col min="30" max="30" width="10.28515625" style="3" bestFit="1" customWidth="1"/>
    <col min="31" max="31" width="5.7109375" style="3" customWidth="1"/>
    <col min="32" max="32" width="10.28515625" style="3" bestFit="1" customWidth="1"/>
    <col min="33" max="33" width="5.7109375" style="3" customWidth="1"/>
    <col min="34" max="34" width="10.85546875" style="3" bestFit="1" customWidth="1"/>
    <col min="35" max="35" width="5.7109375" style="3" customWidth="1"/>
    <col min="36" max="36" width="11.5703125" style="3" bestFit="1" customWidth="1"/>
    <col min="37" max="37" width="5.7109375" style="3" customWidth="1"/>
    <col min="38" max="38" width="11.42578125" style="3" bestFit="1" customWidth="1"/>
    <col min="39" max="39" width="5.7109375" style="3" customWidth="1"/>
    <col min="40" max="40" width="12" style="3" bestFit="1" customWidth="1"/>
    <col min="41" max="41" width="5.7109375" style="3" customWidth="1"/>
    <col min="42" max="42" width="9.28515625" style="3" bestFit="1" customWidth="1"/>
    <col min="43" max="43" width="5.7109375" style="3" customWidth="1"/>
    <col min="44" max="44" width="8.85546875" style="1" customWidth="1"/>
    <col min="45" max="45" width="7.85546875" style="4" customWidth="1"/>
    <col min="46" max="46" width="7" style="5" customWidth="1"/>
    <col min="47" max="47" width="7.5703125" style="7" customWidth="1"/>
    <col min="48" max="48" width="14.7109375" customWidth="1"/>
    <col min="49" max="49" width="9" customWidth="1"/>
    <col min="50" max="50" width="15.28515625" customWidth="1"/>
    <col min="51" max="1027" width="9" customWidth="1"/>
  </cols>
  <sheetData>
    <row r="1" spans="1:52" ht="13.5" customHeight="1">
      <c r="A1" s="8"/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41"/>
      <c r="AN1" s="9"/>
      <c r="AO1" s="9"/>
      <c r="AP1" s="9"/>
      <c r="AQ1" s="9"/>
      <c r="AR1" s="11"/>
      <c r="AS1" s="12"/>
      <c r="AT1" s="9"/>
      <c r="AU1" s="9"/>
    </row>
    <row r="2" spans="1:52" ht="13.5" customHeight="1">
      <c r="A2" s="8"/>
      <c r="B2" s="61" t="s">
        <v>1</v>
      </c>
      <c r="C2" s="62" t="s">
        <v>27</v>
      </c>
      <c r="D2" s="62" t="s">
        <v>2</v>
      </c>
      <c r="E2" s="62" t="s">
        <v>3</v>
      </c>
      <c r="F2" s="64" t="s">
        <v>2</v>
      </c>
      <c r="G2" s="65" t="s">
        <v>3</v>
      </c>
      <c r="H2" s="64" t="s">
        <v>2</v>
      </c>
      <c r="I2" s="65" t="s">
        <v>3</v>
      </c>
      <c r="J2" s="64" t="s">
        <v>2</v>
      </c>
      <c r="K2" s="65" t="s">
        <v>3</v>
      </c>
      <c r="L2" s="64" t="s">
        <v>2</v>
      </c>
      <c r="M2" s="65" t="s">
        <v>3</v>
      </c>
      <c r="N2" s="64" t="s">
        <v>2</v>
      </c>
      <c r="O2" s="65" t="s">
        <v>3</v>
      </c>
      <c r="P2" s="64" t="s">
        <v>2</v>
      </c>
      <c r="Q2" s="65" t="s">
        <v>3</v>
      </c>
      <c r="R2" s="64" t="s">
        <v>2</v>
      </c>
      <c r="S2" s="65" t="s">
        <v>3</v>
      </c>
      <c r="T2" s="64" t="s">
        <v>2</v>
      </c>
      <c r="U2" s="65" t="s">
        <v>3</v>
      </c>
      <c r="V2" s="64" t="s">
        <v>2</v>
      </c>
      <c r="W2" s="65" t="s">
        <v>3</v>
      </c>
      <c r="X2" s="64" t="s">
        <v>2</v>
      </c>
      <c r="Y2" s="64" t="s">
        <v>3</v>
      </c>
      <c r="Z2" s="64" t="s">
        <v>2</v>
      </c>
      <c r="AA2" s="65" t="s">
        <v>3</v>
      </c>
      <c r="AB2" s="64" t="s">
        <v>2</v>
      </c>
      <c r="AC2" s="64" t="s">
        <v>3</v>
      </c>
      <c r="AD2" s="64" t="s">
        <v>2</v>
      </c>
      <c r="AE2" s="65" t="s">
        <v>3</v>
      </c>
      <c r="AF2" s="64" t="s">
        <v>2</v>
      </c>
      <c r="AG2" s="65" t="s">
        <v>3</v>
      </c>
      <c r="AH2" s="64" t="s">
        <v>2</v>
      </c>
      <c r="AI2" s="65" t="s">
        <v>3</v>
      </c>
      <c r="AJ2" s="64" t="s">
        <v>2</v>
      </c>
      <c r="AK2" s="64" t="s">
        <v>3</v>
      </c>
      <c r="AL2" s="64" t="s">
        <v>2</v>
      </c>
      <c r="AM2" s="65" t="s">
        <v>3</v>
      </c>
      <c r="AN2" s="64" t="s">
        <v>2</v>
      </c>
      <c r="AO2" s="65" t="s">
        <v>3</v>
      </c>
      <c r="AP2" s="64" t="s">
        <v>2</v>
      </c>
      <c r="AQ2" s="64" t="s">
        <v>3</v>
      </c>
      <c r="AR2" s="64" t="s">
        <v>14</v>
      </c>
      <c r="AS2" s="66" t="s">
        <v>15</v>
      </c>
      <c r="AT2" s="65" t="s">
        <v>3</v>
      </c>
      <c r="AU2" s="62" t="s">
        <v>4</v>
      </c>
      <c r="AV2" s="61" t="s">
        <v>1</v>
      </c>
    </row>
    <row r="3" spans="1:52" ht="13.5" customHeight="1">
      <c r="A3" s="8"/>
      <c r="B3" s="42"/>
      <c r="C3" s="9"/>
      <c r="D3" s="94"/>
      <c r="E3" s="9"/>
      <c r="F3" s="9"/>
      <c r="G3" s="9"/>
      <c r="H3" s="9"/>
      <c r="I3" s="13" t="s">
        <v>43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1"/>
      <c r="AN3" s="25"/>
      <c r="AO3" s="9"/>
      <c r="AP3" s="9"/>
      <c r="AQ3" s="9"/>
      <c r="AR3" s="11"/>
      <c r="AS3" s="12"/>
      <c r="AT3" s="9"/>
      <c r="AU3" s="9"/>
      <c r="AX3" s="137"/>
      <c r="AY3" s="137"/>
      <c r="AZ3" s="137"/>
    </row>
    <row r="4" spans="1:52" ht="15.75">
      <c r="B4" s="16"/>
      <c r="C4" s="25"/>
      <c r="D4" s="44"/>
      <c r="E4" s="63"/>
      <c r="F4" s="46">
        <v>1</v>
      </c>
      <c r="G4" s="46" t="s">
        <v>0</v>
      </c>
      <c r="H4" s="46">
        <v>2</v>
      </c>
      <c r="I4" s="46"/>
      <c r="J4" s="46">
        <v>3</v>
      </c>
      <c r="K4" s="46"/>
      <c r="L4" s="46">
        <v>4</v>
      </c>
      <c r="M4" s="46"/>
      <c r="N4" s="46">
        <v>5</v>
      </c>
      <c r="O4" s="46"/>
      <c r="P4" s="46">
        <v>6</v>
      </c>
      <c r="Q4" s="46"/>
      <c r="R4" s="46">
        <v>7</v>
      </c>
      <c r="S4" s="46"/>
      <c r="T4" s="46">
        <v>8</v>
      </c>
      <c r="U4" s="46"/>
      <c r="V4" s="46">
        <v>9</v>
      </c>
      <c r="W4" s="46"/>
      <c r="X4" s="40">
        <v>10</v>
      </c>
      <c r="Y4" s="40"/>
      <c r="Z4" s="46">
        <v>11</v>
      </c>
      <c r="AA4" s="46"/>
      <c r="AB4" s="46">
        <v>12</v>
      </c>
      <c r="AC4" s="46"/>
      <c r="AD4" s="46">
        <v>13</v>
      </c>
      <c r="AE4" s="46"/>
      <c r="AF4" s="84">
        <v>14</v>
      </c>
      <c r="AG4" s="84"/>
      <c r="AH4" s="46">
        <v>15</v>
      </c>
      <c r="AI4" s="46"/>
      <c r="AJ4" s="46">
        <v>16</v>
      </c>
      <c r="AK4" s="46"/>
      <c r="AL4" s="46">
        <v>18</v>
      </c>
      <c r="AM4" s="46"/>
      <c r="AN4" s="46">
        <v>19</v>
      </c>
      <c r="AO4" s="46"/>
      <c r="AP4" s="46">
        <v>20</v>
      </c>
      <c r="AQ4" s="46"/>
      <c r="AR4" s="86"/>
      <c r="AS4" s="86"/>
      <c r="AT4" s="63"/>
      <c r="AU4" s="31"/>
      <c r="AV4" s="24"/>
      <c r="AX4" s="24"/>
      <c r="AY4" s="49"/>
      <c r="AZ4" s="49"/>
    </row>
    <row r="5" spans="1:52" ht="15.75">
      <c r="B5" s="40"/>
      <c r="C5" s="123"/>
      <c r="D5" s="125"/>
      <c r="E5" s="40"/>
      <c r="F5" s="106">
        <v>44834</v>
      </c>
      <c r="G5" s="107" t="s">
        <v>0</v>
      </c>
      <c r="H5" s="107">
        <v>44848</v>
      </c>
      <c r="I5" s="107" t="s">
        <v>0</v>
      </c>
      <c r="J5" s="107">
        <v>44855</v>
      </c>
      <c r="K5" s="107" t="s">
        <v>0</v>
      </c>
      <c r="L5" s="107">
        <v>44862</v>
      </c>
      <c r="M5" s="107" t="s">
        <v>0</v>
      </c>
      <c r="N5" s="107">
        <v>44876</v>
      </c>
      <c r="O5" s="107"/>
      <c r="P5" s="106">
        <v>44883</v>
      </c>
      <c r="Q5" s="107"/>
      <c r="R5" s="107">
        <v>44890</v>
      </c>
      <c r="S5" s="107"/>
      <c r="T5" s="107">
        <v>44904</v>
      </c>
      <c r="U5" s="107"/>
      <c r="V5" s="107">
        <v>44911</v>
      </c>
      <c r="W5" s="107"/>
      <c r="X5" s="108">
        <v>44939</v>
      </c>
      <c r="Y5" s="108"/>
      <c r="Z5" s="107">
        <v>44946</v>
      </c>
      <c r="AA5" s="109"/>
      <c r="AB5" s="109">
        <v>44953</v>
      </c>
      <c r="AC5" s="109"/>
      <c r="AD5" s="109">
        <v>44967</v>
      </c>
      <c r="AE5" s="107"/>
      <c r="AF5" s="107">
        <v>44974</v>
      </c>
      <c r="AG5" s="107"/>
      <c r="AH5" s="107">
        <v>44981</v>
      </c>
      <c r="AI5" s="107"/>
      <c r="AJ5" s="106">
        <v>44995</v>
      </c>
      <c r="AK5" s="107"/>
      <c r="AL5" s="106"/>
      <c r="AM5" s="106"/>
      <c r="AN5" s="106"/>
      <c r="AO5" s="85"/>
      <c r="AP5" s="79"/>
      <c r="AQ5" s="85"/>
      <c r="AR5" s="67" t="s">
        <v>0</v>
      </c>
      <c r="AS5" s="67" t="s">
        <v>0</v>
      </c>
      <c r="AT5" s="67" t="s">
        <v>0</v>
      </c>
      <c r="AU5" s="90" t="s">
        <v>0</v>
      </c>
      <c r="AV5" s="18"/>
      <c r="AX5" s="18"/>
      <c r="AY5" s="49"/>
      <c r="AZ5" s="49"/>
    </row>
    <row r="6" spans="1:52" ht="15.75">
      <c r="A6" s="114">
        <v>1</v>
      </c>
      <c r="B6" s="18" t="s">
        <v>24</v>
      </c>
      <c r="C6" s="124">
        <f>COUNTA(F6,H6,J6,L6,V6,X6,Z6,AB6,AD6,AF6,AH6,AJ6,AL6,AN6,AP6,N6,R6,#REF!,T6)</f>
        <v>8</v>
      </c>
      <c r="D6" s="126">
        <f>SUM(AP6+AN6+AL6+AJ6+AH6+AF6+AD6+AB6+X6+V6+T6+R6+N6+L6+J6+H6+F6+Z6+P6)</f>
        <v>21</v>
      </c>
      <c r="E6" s="19">
        <f>SUM(G6+I6+K6+M6+O6+S6+AM6+AO6+AQ6+W6+Y6+AA6+AA86+AE6+AE6+AG6+AI6+AK6+AC6+U6+Q6)</f>
        <v>54</v>
      </c>
      <c r="F6" s="54">
        <v>3</v>
      </c>
      <c r="G6" s="54">
        <v>10</v>
      </c>
      <c r="H6" s="54">
        <v>3</v>
      </c>
      <c r="I6" s="54">
        <v>11</v>
      </c>
      <c r="J6" s="54"/>
      <c r="K6" s="54"/>
      <c r="L6" s="54">
        <v>3</v>
      </c>
      <c r="M6" s="54">
        <v>12</v>
      </c>
      <c r="N6" s="54">
        <v>3</v>
      </c>
      <c r="O6" s="54">
        <v>7</v>
      </c>
      <c r="P6" s="40"/>
      <c r="Q6" s="40"/>
      <c r="R6" s="103">
        <v>3</v>
      </c>
      <c r="S6" s="54">
        <v>9</v>
      </c>
      <c r="T6" s="53">
        <v>3</v>
      </c>
      <c r="U6" s="54">
        <v>1</v>
      </c>
      <c r="V6" s="54">
        <v>3</v>
      </c>
      <c r="W6" s="54">
        <v>4</v>
      </c>
      <c r="X6" s="127"/>
      <c r="Y6" s="53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103"/>
      <c r="AK6" s="54"/>
      <c r="AL6" s="103"/>
      <c r="AM6" s="54"/>
      <c r="AN6" s="103"/>
      <c r="AO6" s="10"/>
      <c r="AP6" s="10"/>
      <c r="AQ6" s="10"/>
      <c r="AR6" s="21"/>
      <c r="AS6" s="22"/>
      <c r="AT6" s="22"/>
      <c r="AU6" s="17">
        <f>IFERROR(D6/C6,0)</f>
        <v>2.625</v>
      </c>
      <c r="AV6" s="18"/>
      <c r="AX6" s="18"/>
      <c r="AY6" s="49"/>
      <c r="AZ6" s="49"/>
    </row>
    <row r="7" spans="1:52" ht="17.45" customHeight="1" thickBot="1">
      <c r="A7" s="134">
        <f>A6+1</f>
        <v>2</v>
      </c>
      <c r="B7" s="74" t="s">
        <v>18</v>
      </c>
      <c r="C7" s="75">
        <f>COUNTA(F7,H7,J7,L7,V7,X7,Z7,AB7,AD7,AF7,AH7,AJ7,AL7,AN7,AP7,N7,R7,#REF!,T7)</f>
        <v>7</v>
      </c>
      <c r="D7" s="126">
        <f>SUM(AP7+AN7+AL7+AJ7+AH7+AF7+AD7+AB7+X7+V7+T7+R7+N7+L7+J7+H7+F7+Z7+P7)</f>
        <v>19</v>
      </c>
      <c r="E7" s="19">
        <f>SUM(G7+I7+K7+M7+O7+S7+AM7+AO7+AQ7+W7+Y7+AA7+AA87+AE7+AE7+AG7+AI7+AK7+AC7+U7+Q7)</f>
        <v>26</v>
      </c>
      <c r="F7" s="53">
        <v>3</v>
      </c>
      <c r="G7" s="53">
        <v>10</v>
      </c>
      <c r="H7" s="53">
        <v>3</v>
      </c>
      <c r="I7" s="53">
        <v>8</v>
      </c>
      <c r="J7" s="53"/>
      <c r="K7" s="53"/>
      <c r="L7" s="53">
        <v>3</v>
      </c>
      <c r="M7" s="53">
        <v>3</v>
      </c>
      <c r="N7" s="116"/>
      <c r="O7" s="53"/>
      <c r="P7" s="40">
        <v>3</v>
      </c>
      <c r="Q7" s="40">
        <v>6</v>
      </c>
      <c r="R7" s="129">
        <v>3</v>
      </c>
      <c r="S7" s="53">
        <v>2</v>
      </c>
      <c r="T7" s="53">
        <v>3</v>
      </c>
      <c r="U7" s="53">
        <v>1</v>
      </c>
      <c r="V7" s="53">
        <v>1</v>
      </c>
      <c r="W7" s="53">
        <v>-4</v>
      </c>
      <c r="X7" s="101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112"/>
      <c r="AO7" s="77"/>
      <c r="AP7" s="77"/>
      <c r="AQ7" s="77"/>
      <c r="AR7" s="87"/>
      <c r="AS7" s="88"/>
      <c r="AT7" s="88"/>
      <c r="AU7" s="89">
        <f>IFERROR(D7/C7,0)</f>
        <v>2.7142857142857144</v>
      </c>
    </row>
    <row r="8" spans="1:52" ht="17.25" thickTop="1" thickBot="1">
      <c r="A8" s="134">
        <f t="shared" ref="A8:A34" si="0">A7+1</f>
        <v>3</v>
      </c>
      <c r="B8" s="18" t="s">
        <v>9</v>
      </c>
      <c r="C8" s="75">
        <f>COUNTA(F8,H8,J8,L8,V8,X8,Z8,AB8,AD8,AF8,AH8,AJ8,AL8,AN8,AP8,N8,R8,#REF!,T8)</f>
        <v>6</v>
      </c>
      <c r="D8" s="126">
        <f>SUM(AP8+AN8+AL8+AJ8+AH8+AF8+AD8+AB8+X8+V8+T8+R8+N8+L8+J8+H8+F8+Z8+P8)</f>
        <v>14</v>
      </c>
      <c r="E8" s="19">
        <f>SUM(G8+I8+K8+M8+O8+S8+AM8+AO8+AQ8+W8+Y8+AA8+AA88+AE8+AE8+AG8+AI8+AK8+AC8+U8+Q8)</f>
        <v>14</v>
      </c>
      <c r="F8" s="53"/>
      <c r="G8" s="53"/>
      <c r="H8" s="53">
        <v>3</v>
      </c>
      <c r="I8" s="53">
        <v>8</v>
      </c>
      <c r="J8" s="53"/>
      <c r="K8" s="53"/>
      <c r="L8" s="53">
        <v>3</v>
      </c>
      <c r="M8" s="53">
        <v>3</v>
      </c>
      <c r="N8" s="116">
        <v>1</v>
      </c>
      <c r="O8" s="53">
        <v>-7</v>
      </c>
      <c r="P8" s="40">
        <v>3</v>
      </c>
      <c r="Q8" s="40">
        <v>2</v>
      </c>
      <c r="R8" s="129">
        <v>3</v>
      </c>
      <c r="S8" s="53">
        <v>9</v>
      </c>
      <c r="T8" s="53">
        <v>1</v>
      </c>
      <c r="U8" s="53">
        <v>-1</v>
      </c>
      <c r="V8" s="53"/>
      <c r="W8" s="53"/>
      <c r="X8" s="101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80"/>
      <c r="AO8" s="77"/>
      <c r="AP8" s="77"/>
      <c r="AQ8" s="77"/>
      <c r="AR8" s="87"/>
      <c r="AS8" s="88"/>
      <c r="AT8" s="88"/>
      <c r="AU8" s="48">
        <f>IFERROR(D8/C8,0)</f>
        <v>2.3333333333333335</v>
      </c>
      <c r="AV8" s="18"/>
      <c r="AX8" s="43"/>
      <c r="AY8" s="15"/>
      <c r="AZ8" s="15"/>
    </row>
    <row r="9" spans="1:52" ht="24" customHeight="1" thickTop="1">
      <c r="A9" s="134">
        <f t="shared" si="0"/>
        <v>4</v>
      </c>
      <c r="B9" s="24" t="s">
        <v>30</v>
      </c>
      <c r="C9" s="75">
        <f>COUNTA(F9,H9,J9,L9,V9,X9,Z9,AB9,AD9,AF9,AH9,AJ9,AL9,AN9,AP9,N9,R9,#REF!,T9)</f>
        <v>7</v>
      </c>
      <c r="D9" s="126">
        <f>SUM(AP9+AN9+AL9+AJ9+AH9+AF9+AD9+AB9+X9+V9+T9+R9+N9+L9+J9+H9+F9+Z9+P9)</f>
        <v>13</v>
      </c>
      <c r="E9" s="19">
        <f>SUM(G9+I9+K9+M9+O9+S9+AM9+AO9+AQ9+W9+Y9+AA9+AA89+AE9+AE9+AG9+AI9+AK9+AC9+U9+Q9)</f>
        <v>-20</v>
      </c>
      <c r="F9" s="53">
        <v>3</v>
      </c>
      <c r="G9" s="53">
        <v>3</v>
      </c>
      <c r="H9" s="53">
        <v>1</v>
      </c>
      <c r="I9" s="53">
        <v>-8</v>
      </c>
      <c r="J9" s="53"/>
      <c r="K9" s="53"/>
      <c r="L9" s="53">
        <v>1</v>
      </c>
      <c r="M9" s="53">
        <v>-3</v>
      </c>
      <c r="N9" s="116">
        <v>3</v>
      </c>
      <c r="O9" s="53">
        <v>6</v>
      </c>
      <c r="P9" s="40">
        <v>1</v>
      </c>
      <c r="Q9" s="40">
        <v>-13</v>
      </c>
      <c r="R9" s="129">
        <v>1</v>
      </c>
      <c r="S9" s="53">
        <v>-9</v>
      </c>
      <c r="T9" s="53"/>
      <c r="U9" s="53"/>
      <c r="V9" s="53">
        <v>3</v>
      </c>
      <c r="W9" s="53">
        <v>4</v>
      </c>
      <c r="X9" s="101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82"/>
      <c r="AO9" s="78"/>
      <c r="AP9" s="78"/>
      <c r="AQ9" s="78"/>
      <c r="AR9" s="97"/>
      <c r="AS9" s="98"/>
      <c r="AT9" s="99"/>
      <c r="AU9" s="48">
        <f>IFERROR(D9/C9,0)</f>
        <v>1.8571428571428572</v>
      </c>
      <c r="AV9" s="24"/>
      <c r="AX9" s="24"/>
      <c r="AY9" s="49"/>
      <c r="AZ9" s="49"/>
    </row>
    <row r="10" spans="1:52" ht="15.75">
      <c r="A10" s="134">
        <f t="shared" si="0"/>
        <v>5</v>
      </c>
      <c r="B10" s="50" t="s">
        <v>44</v>
      </c>
      <c r="C10" s="75">
        <f>COUNTA(F10,H10,J10,L10,V10,X10,Z10,AB10,AD10,AF10,AH10,AJ10,AL10,AN10,AP10,N10,R10,#REF!,T10)</f>
        <v>4</v>
      </c>
      <c r="D10" s="126">
        <f>SUM(AP10+AN10+AL10+AJ10+AH10+AF10+AD10+AB10+X10+V10+T10+R10+N10+L10+J10+H10+F10+Z10+P10)</f>
        <v>12</v>
      </c>
      <c r="E10" s="19">
        <f>SUM(G10+I10+K10+M10+O10+S10+AM10+AO10+AQ10+W10+Y10+AA10+AA90+AE10+AE10+AG10+AI10+AK10+AC10+U10+Q10)</f>
        <v>29</v>
      </c>
      <c r="F10" s="100"/>
      <c r="G10" s="100"/>
      <c r="H10" s="100"/>
      <c r="I10" s="100"/>
      <c r="J10" s="100"/>
      <c r="K10" s="100"/>
      <c r="L10" s="100">
        <v>3</v>
      </c>
      <c r="M10" s="53">
        <v>3</v>
      </c>
      <c r="N10" s="117">
        <v>3</v>
      </c>
      <c r="O10" s="100">
        <v>1</v>
      </c>
      <c r="P10" s="40">
        <v>3</v>
      </c>
      <c r="Q10" s="40">
        <v>13</v>
      </c>
      <c r="R10" s="130"/>
      <c r="S10" s="100"/>
      <c r="T10" s="100">
        <v>3</v>
      </c>
      <c r="U10" s="100">
        <v>12</v>
      </c>
      <c r="V10" s="100"/>
      <c r="W10" s="100"/>
      <c r="X10" s="101"/>
      <c r="Y10" s="53"/>
      <c r="Z10" s="53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71"/>
      <c r="AP10" s="71"/>
      <c r="AQ10" s="71"/>
      <c r="AR10" s="113"/>
      <c r="AS10" s="22"/>
      <c r="AT10" s="22"/>
      <c r="AU10" s="48">
        <f>IFERROR(D10/C10,0)</f>
        <v>3</v>
      </c>
      <c r="AV10" s="95"/>
      <c r="AX10" s="50"/>
      <c r="AY10" s="49"/>
      <c r="AZ10" s="49"/>
    </row>
    <row r="11" spans="1:52" ht="15.75">
      <c r="A11" s="134">
        <f t="shared" si="0"/>
        <v>6</v>
      </c>
      <c r="B11" s="18" t="s">
        <v>21</v>
      </c>
      <c r="C11" s="75">
        <f>COUNTA(F11,H11,J11,L11,V11,X11,Z11,AB11,AD11,AF11,AH11,AJ11,AL11,AN11,AP11,N11,R11,#REF!,T11)</f>
        <v>7</v>
      </c>
      <c r="D11" s="126">
        <f>SUM(AP11+AN11+AL11+AJ11+AH11+AF11+AD11+AB11+X11+V11+T11+R11+N11+L11+J11+H11+F11+Z11+P11)</f>
        <v>12</v>
      </c>
      <c r="E11" s="19">
        <f>SUM(G11+I11+K11+M11+O11+S11+AM11+AO11+AQ11+W11+Y11+AA11+AA91+AE11+AE11+AG11+AI11+AK11+AC11+U11+Q11)</f>
        <v>-2</v>
      </c>
      <c r="F11" s="53">
        <v>1</v>
      </c>
      <c r="G11" s="53">
        <v>-10</v>
      </c>
      <c r="H11" s="53">
        <v>3</v>
      </c>
      <c r="I11" s="53">
        <v>2</v>
      </c>
      <c r="J11" s="53"/>
      <c r="K11" s="53"/>
      <c r="L11" s="53">
        <v>3</v>
      </c>
      <c r="M11" s="53">
        <v>6</v>
      </c>
      <c r="N11" s="117">
        <v>1</v>
      </c>
      <c r="O11" s="53">
        <v>-1</v>
      </c>
      <c r="P11" s="40"/>
      <c r="Q11" s="40"/>
      <c r="R11" s="129">
        <v>3</v>
      </c>
      <c r="S11" s="53">
        <v>2</v>
      </c>
      <c r="T11" s="53">
        <v>1</v>
      </c>
      <c r="U11" s="53">
        <v>-1</v>
      </c>
      <c r="V11" s="53"/>
      <c r="W11" s="53"/>
      <c r="X11" s="101"/>
      <c r="Y11" s="53"/>
      <c r="Z11" s="10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20"/>
      <c r="AP11" s="20"/>
      <c r="AQ11" s="20"/>
      <c r="AR11" s="21"/>
      <c r="AS11" s="22"/>
      <c r="AT11" s="22"/>
      <c r="AU11" s="17">
        <f>IFERROR(D11/C11,0)</f>
        <v>1.7142857142857142</v>
      </c>
      <c r="AV11" s="18"/>
      <c r="AX11" s="18"/>
      <c r="AY11" s="49"/>
      <c r="AZ11" s="49"/>
    </row>
    <row r="12" spans="1:52" ht="15.75">
      <c r="A12" s="134">
        <f t="shared" si="0"/>
        <v>7</v>
      </c>
      <c r="B12" s="18" t="s">
        <v>11</v>
      </c>
      <c r="C12" s="75">
        <f>COUNTA(F12,H12,J12,L12,V12,X12,Z12,AB12,AD12,AF12,AH12,AJ12,AL12,AN12,AP12,N12,R12,#REF!,T12)</f>
        <v>5</v>
      </c>
      <c r="D12" s="126">
        <f>SUM(AP12+AN12+AL12+AJ12+AH12+AF12+AD12+AB12+X12+V12+T12+R12+N12+L12+J12+H12+F12+Z12+P12)</f>
        <v>11</v>
      </c>
      <c r="E12" s="19">
        <f>SUM(G12+I12+K12+M12+O12+S12+AM12+AO12+AQ12+W12+Y12+AA12+AA92+AE12+AE12+AG12+AI12+AK12+AC12+U12+Q12)</f>
        <v>15</v>
      </c>
      <c r="F12" s="54"/>
      <c r="G12" s="54"/>
      <c r="H12" s="54">
        <v>3</v>
      </c>
      <c r="I12" s="54">
        <v>10</v>
      </c>
      <c r="J12" s="54"/>
      <c r="K12" s="54"/>
      <c r="L12" s="54">
        <v>1</v>
      </c>
      <c r="M12" s="53">
        <v>-6</v>
      </c>
      <c r="N12" s="117">
        <v>3</v>
      </c>
      <c r="O12" s="119">
        <v>7</v>
      </c>
      <c r="P12" s="40">
        <v>3</v>
      </c>
      <c r="Q12" s="40">
        <v>13</v>
      </c>
      <c r="R12" s="131">
        <v>1</v>
      </c>
      <c r="S12" s="54">
        <v>-9</v>
      </c>
      <c r="T12" s="54"/>
      <c r="U12" s="54"/>
      <c r="V12" s="54"/>
      <c r="W12" s="54"/>
      <c r="X12" s="101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10"/>
      <c r="AP12" s="10"/>
      <c r="AQ12" s="10"/>
      <c r="AR12" s="21"/>
      <c r="AS12" s="22"/>
      <c r="AT12" s="22"/>
      <c r="AU12" s="17">
        <f>IFERROR(D12/C12,0)</f>
        <v>2.2000000000000002</v>
      </c>
      <c r="AV12" s="18"/>
      <c r="AX12" s="18"/>
      <c r="AY12" s="49"/>
      <c r="AZ12" s="49"/>
    </row>
    <row r="13" spans="1:52" ht="15.75">
      <c r="A13" s="134">
        <f t="shared" si="0"/>
        <v>8</v>
      </c>
      <c r="B13" s="18" t="s">
        <v>16</v>
      </c>
      <c r="C13" s="75">
        <f>COUNTA(F13,H13,J13,L13,V13,X13,Z13,AB13,AD13,AF13,AH13,AJ13,AL13,AN13,AP13,N13,R13,#REF!,T13)</f>
        <v>5</v>
      </c>
      <c r="D13" s="126">
        <f t="shared" ref="D13:D34" si="1">SUM(AP13+AN13+AL13+AJ13+AH13+AF13+AD13+AB13+X13+V13+T13+R13+N13+L13+J13+H13+F13+Z13+P13)</f>
        <v>11</v>
      </c>
      <c r="E13" s="19">
        <f>SUM(G13+I13+K13+M13+O13+S13+AM13+AO13+AR13+W13+Y13+AA13+AA93+AE13+AE13+AG13+AI13+AK13+AC13+U13+Q13)</f>
        <v>8</v>
      </c>
      <c r="F13" s="54"/>
      <c r="G13" s="54"/>
      <c r="H13" s="54">
        <v>3</v>
      </c>
      <c r="I13" s="54">
        <v>10</v>
      </c>
      <c r="J13" s="54"/>
      <c r="K13" s="54"/>
      <c r="L13" s="54"/>
      <c r="M13" s="53"/>
      <c r="N13" s="116">
        <v>1</v>
      </c>
      <c r="O13" s="54">
        <v>-6</v>
      </c>
      <c r="P13" s="40">
        <v>1</v>
      </c>
      <c r="Q13" s="40">
        <v>-6</v>
      </c>
      <c r="R13" s="131">
        <v>3</v>
      </c>
      <c r="S13" s="54">
        <v>9</v>
      </c>
      <c r="T13" s="54">
        <v>3</v>
      </c>
      <c r="U13" s="54">
        <v>1</v>
      </c>
      <c r="V13" s="54"/>
      <c r="W13" s="54"/>
      <c r="X13" s="101"/>
      <c r="Y13" s="53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0"/>
      <c r="AP13" s="10"/>
      <c r="AQ13" s="46"/>
      <c r="AR13" s="20"/>
      <c r="AS13" s="21"/>
      <c r="AT13" s="22"/>
      <c r="AU13" s="17">
        <f>IFERROR(D13/C13,0)</f>
        <v>2.2000000000000002</v>
      </c>
      <c r="AV13" s="68"/>
      <c r="AX13" s="18"/>
      <c r="AY13" s="49"/>
      <c r="AZ13" s="49"/>
    </row>
    <row r="14" spans="1:52" ht="15.75">
      <c r="A14" s="134">
        <f t="shared" si="0"/>
        <v>9</v>
      </c>
      <c r="B14" s="18" t="s">
        <v>20</v>
      </c>
      <c r="C14" s="75">
        <f>COUNTA(F14,H14,J14,L14,V14,X14,Z14,AB14,AD14,AF14,AH14,AJ14,AL14,AN14,AP14,N14,R14,#REF!,T14)</f>
        <v>8</v>
      </c>
      <c r="D14" s="126">
        <f t="shared" si="1"/>
        <v>11</v>
      </c>
      <c r="E14" s="19">
        <f>SUM(G14+I14+K14+M14+O14+S14+AM14+AO14+AQ14+W14+Y14+AA14+AA94+AE14+AE14+AG14+AI14+AK14+AC14+U14+Q14)</f>
        <v>-14</v>
      </c>
      <c r="F14" s="54">
        <v>3</v>
      </c>
      <c r="G14" s="54">
        <v>3</v>
      </c>
      <c r="H14" s="54">
        <v>1</v>
      </c>
      <c r="I14" s="54">
        <v>-2</v>
      </c>
      <c r="J14" s="54"/>
      <c r="K14" s="54"/>
      <c r="L14" s="54">
        <v>1</v>
      </c>
      <c r="M14" s="53">
        <v>-3</v>
      </c>
      <c r="N14" s="116">
        <v>1</v>
      </c>
      <c r="O14" s="54">
        <v>-7</v>
      </c>
      <c r="P14" s="40"/>
      <c r="Q14" s="40"/>
      <c r="R14" s="131">
        <v>1</v>
      </c>
      <c r="S14" s="54">
        <v>-2</v>
      </c>
      <c r="T14" s="54">
        <v>3</v>
      </c>
      <c r="U14" s="54">
        <v>1</v>
      </c>
      <c r="V14" s="54">
        <v>1</v>
      </c>
      <c r="W14" s="54">
        <v>-4</v>
      </c>
      <c r="X14" s="101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0"/>
      <c r="AP14" s="10"/>
      <c r="AQ14" s="10"/>
      <c r="AR14" s="21"/>
      <c r="AS14" s="22"/>
      <c r="AT14" s="22"/>
      <c r="AU14" s="17">
        <f>IFERROR(D14/C14,0)</f>
        <v>1.375</v>
      </c>
      <c r="AV14" s="18"/>
      <c r="AX14" s="18"/>
      <c r="AY14" s="49"/>
      <c r="AZ14" s="49"/>
    </row>
    <row r="15" spans="1:52" ht="15.75">
      <c r="A15" s="134">
        <f t="shared" si="0"/>
        <v>10</v>
      </c>
      <c r="B15" s="18" t="s">
        <v>19</v>
      </c>
      <c r="C15" s="75">
        <f>COUNTA(F15,H15,J15,L15,V15,X15,Z15,AB15,AD15,AF15,AH15,AJ15,AL15,AN15,AP15,N15,R15,#REF!,T15)</f>
        <v>7</v>
      </c>
      <c r="D15" s="126">
        <f t="shared" si="1"/>
        <v>10</v>
      </c>
      <c r="E15" s="19">
        <f>SUM(G15+I15+K15+M15+O15+S15+AM15+AO15+AQ15+W15+Y15+AA15+AA95+AE15+AE15+AG15+AI15+AK15+AC15+U15+Q15)</f>
        <v>-12</v>
      </c>
      <c r="F15" s="54">
        <v>1</v>
      </c>
      <c r="G15" s="54">
        <v>-10</v>
      </c>
      <c r="H15" s="54">
        <v>1</v>
      </c>
      <c r="I15" s="54">
        <v>-11</v>
      </c>
      <c r="J15" s="54"/>
      <c r="K15" s="54"/>
      <c r="L15" s="54">
        <v>1</v>
      </c>
      <c r="M15" s="53">
        <v>-6</v>
      </c>
      <c r="N15" s="116">
        <v>3</v>
      </c>
      <c r="O15" s="54">
        <v>5</v>
      </c>
      <c r="P15" s="40"/>
      <c r="Q15" s="40"/>
      <c r="R15" s="131">
        <v>1</v>
      </c>
      <c r="S15" s="54">
        <v>-2</v>
      </c>
      <c r="T15" s="54">
        <v>3</v>
      </c>
      <c r="U15" s="54">
        <v>12</v>
      </c>
      <c r="V15" s="54"/>
      <c r="W15" s="54"/>
      <c r="X15" s="101"/>
      <c r="Y15" s="53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0"/>
      <c r="AP15" s="10"/>
      <c r="AQ15" s="10"/>
      <c r="AR15" s="21"/>
      <c r="AS15" s="22"/>
      <c r="AT15" s="22"/>
      <c r="AU15" s="17">
        <f>IFERROR(D15/C15,0)</f>
        <v>1.4285714285714286</v>
      </c>
      <c r="AV15" s="18"/>
      <c r="AX15" s="18"/>
      <c r="AY15" s="49"/>
      <c r="AZ15" s="49"/>
    </row>
    <row r="16" spans="1:52" ht="15.75">
      <c r="A16" s="134">
        <f t="shared" si="0"/>
        <v>11</v>
      </c>
      <c r="B16" s="18" t="s">
        <v>6</v>
      </c>
      <c r="C16" s="75">
        <f>COUNTA(F16,H16,J16,L16,V16,X16,Z16,AB16,AD16,AF16,AH16,AJ16,AL16,AN16,AP16,N16,R16,#REF!,T16)</f>
        <v>5</v>
      </c>
      <c r="D16" s="126">
        <f t="shared" si="1"/>
        <v>9</v>
      </c>
      <c r="E16" s="19">
        <f>SUM(G16+I16+K16+M16+O16+S16+AM16+AO16+AQ16+W16+Y16+AA16+AA96+AE16+AE16+AG16+AI16+AK16+AC16+U16+Q16)</f>
        <v>0</v>
      </c>
      <c r="F16" s="54"/>
      <c r="G16" s="54"/>
      <c r="H16" s="54">
        <v>3</v>
      </c>
      <c r="I16" s="54">
        <v>11</v>
      </c>
      <c r="J16" s="54"/>
      <c r="K16" s="54"/>
      <c r="L16" s="54">
        <v>3</v>
      </c>
      <c r="M16" s="53">
        <v>12</v>
      </c>
      <c r="N16" s="116">
        <v>1</v>
      </c>
      <c r="O16" s="54">
        <v>-1</v>
      </c>
      <c r="P16" s="40">
        <v>1</v>
      </c>
      <c r="Q16" s="40">
        <v>-13</v>
      </c>
      <c r="R16" s="131">
        <v>1</v>
      </c>
      <c r="S16" s="54">
        <v>-9</v>
      </c>
      <c r="T16" s="54"/>
      <c r="U16" s="54"/>
      <c r="V16" s="54"/>
      <c r="W16" s="54"/>
      <c r="X16" s="101"/>
      <c r="Y16" s="53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0"/>
      <c r="AP16" s="10"/>
      <c r="AQ16" s="10"/>
      <c r="AR16" s="21"/>
      <c r="AS16" s="22"/>
      <c r="AT16" s="22"/>
      <c r="AU16" s="17">
        <f>IFERROR(D16/C16,0)</f>
        <v>1.8</v>
      </c>
      <c r="AV16" s="18"/>
      <c r="AX16" s="18"/>
      <c r="AY16" s="49"/>
      <c r="AZ16" s="49"/>
    </row>
    <row r="17" spans="1:52" ht="15.75">
      <c r="A17" s="134">
        <f t="shared" si="0"/>
        <v>12</v>
      </c>
      <c r="B17" s="18" t="s">
        <v>46</v>
      </c>
      <c r="C17" s="75">
        <f>COUNTA(F17,H17,J17,L17,V17,X17,Z17,AB17,AD17,AF17,AH17,AJ17,AL17,AN17,AP17,N17,R17,#REF!,T17)</f>
        <v>5</v>
      </c>
      <c r="D17" s="126">
        <f t="shared" si="1"/>
        <v>9</v>
      </c>
      <c r="E17" s="19">
        <f>SUM(G17+I17+K17+M17+O17+S17+AM17+AO17+AQ17+W17+Y17+AA17+AA97+AE17+AE17+AG17+AI17+AK17+AC17+U17+Q17)</f>
        <v>-8</v>
      </c>
      <c r="F17" s="54"/>
      <c r="G17" s="54"/>
      <c r="H17" s="54"/>
      <c r="I17" s="54"/>
      <c r="J17" s="54"/>
      <c r="K17" s="54"/>
      <c r="L17" s="54"/>
      <c r="M17" s="53"/>
      <c r="N17" s="53">
        <v>3</v>
      </c>
      <c r="O17" s="54">
        <v>1</v>
      </c>
      <c r="P17" s="40">
        <v>1</v>
      </c>
      <c r="Q17" s="40">
        <v>-2</v>
      </c>
      <c r="R17" s="131">
        <v>3</v>
      </c>
      <c r="S17" s="54">
        <v>9</v>
      </c>
      <c r="T17" s="54">
        <v>1</v>
      </c>
      <c r="U17" s="54">
        <v>-12</v>
      </c>
      <c r="V17" s="54">
        <v>1</v>
      </c>
      <c r="W17" s="54">
        <v>-4</v>
      </c>
      <c r="X17" s="101"/>
      <c r="Y17" s="53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0"/>
      <c r="AP17" s="10"/>
      <c r="AQ17" s="10"/>
      <c r="AR17" s="21"/>
      <c r="AS17" s="22"/>
      <c r="AT17" s="22"/>
      <c r="AU17" s="17">
        <f>IFERROR(D17/C17,0)</f>
        <v>1.8</v>
      </c>
      <c r="AV17" s="63"/>
      <c r="AX17" s="18"/>
      <c r="AY17" s="49"/>
      <c r="AZ17" s="49"/>
    </row>
    <row r="18" spans="1:52" ht="15.75">
      <c r="A18" s="134">
        <f t="shared" si="0"/>
        <v>13</v>
      </c>
      <c r="B18" s="18" t="s">
        <v>17</v>
      </c>
      <c r="C18" s="75">
        <f>COUNTA(F18,H18,J18,L18,V18,X18,Z18,AB18,AD18,AF18,AH18,AJ18,AL18,AN18,AP18,N18,R18,#REF!,T18)</f>
        <v>5</v>
      </c>
      <c r="D18" s="126">
        <f t="shared" si="1"/>
        <v>9</v>
      </c>
      <c r="E18" s="19">
        <f>SUM(G18+I18+K18+M18+O18+S18+AM18+AO18+AQ18+W18+Y18+AA18+AA98+AE18+AE18+AG18+AI18+AK18+AC18+U18+Q18)</f>
        <v>-12</v>
      </c>
      <c r="F18" s="54"/>
      <c r="G18" s="54"/>
      <c r="H18" s="54">
        <v>1</v>
      </c>
      <c r="I18" s="54">
        <v>-10</v>
      </c>
      <c r="J18" s="54"/>
      <c r="K18" s="54"/>
      <c r="L18" s="54">
        <v>3</v>
      </c>
      <c r="M18" s="53">
        <v>3</v>
      </c>
      <c r="N18" s="116">
        <v>1</v>
      </c>
      <c r="O18" s="54">
        <v>-7</v>
      </c>
      <c r="P18" s="40">
        <v>1</v>
      </c>
      <c r="Q18" s="40">
        <v>-2</v>
      </c>
      <c r="R18" s="131"/>
      <c r="S18" s="54"/>
      <c r="T18" s="54"/>
      <c r="U18" s="54"/>
      <c r="V18" s="54">
        <v>3</v>
      </c>
      <c r="W18" s="54">
        <v>4</v>
      </c>
      <c r="X18" s="101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0"/>
      <c r="AP18" s="10"/>
      <c r="AQ18" s="10"/>
      <c r="AR18" s="21"/>
      <c r="AS18" s="22"/>
      <c r="AT18" s="22"/>
      <c r="AU18" s="17">
        <f>IFERROR(D18/C18,0)</f>
        <v>1.8</v>
      </c>
      <c r="AV18" s="18"/>
      <c r="AX18" s="18"/>
      <c r="AY18" s="49"/>
      <c r="AZ18" s="49"/>
    </row>
    <row r="19" spans="1:52" ht="15.75">
      <c r="A19" s="134">
        <f t="shared" si="0"/>
        <v>14</v>
      </c>
      <c r="B19" s="18" t="s">
        <v>8</v>
      </c>
      <c r="C19" s="75">
        <f>COUNTA(F19,H19,J19,L19,V19,X19,Z19,AB19,AD19,AF19,AH19,AJ19,AL19,AN19,AP19,N19,R19,#REF!,T19)</f>
        <v>4</v>
      </c>
      <c r="D19" s="126">
        <f t="shared" si="1"/>
        <v>8</v>
      </c>
      <c r="E19" s="19">
        <f>SUM(G19+I19+K19+M19+O19+S19+AM19+AO19+AQ19+W19+Y19+AA19+AA99+AE19+AE19+AG19+AI19+AK19+AC19+U19+Q19)</f>
        <v>-9</v>
      </c>
      <c r="F19" s="54"/>
      <c r="G19" s="54"/>
      <c r="H19" s="54">
        <v>3</v>
      </c>
      <c r="I19" s="54">
        <v>2</v>
      </c>
      <c r="J19" s="54"/>
      <c r="K19" s="54"/>
      <c r="L19" s="54">
        <v>1</v>
      </c>
      <c r="M19" s="53">
        <v>-12</v>
      </c>
      <c r="N19" s="116"/>
      <c r="O19" s="54"/>
      <c r="P19" s="40">
        <v>3</v>
      </c>
      <c r="Q19" s="40">
        <v>2</v>
      </c>
      <c r="R19" s="131"/>
      <c r="S19" s="54"/>
      <c r="T19" s="54">
        <v>1</v>
      </c>
      <c r="U19" s="54">
        <v>-1</v>
      </c>
      <c r="V19" s="54"/>
      <c r="W19" s="54"/>
      <c r="X19" s="101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0"/>
      <c r="AP19" s="10"/>
      <c r="AQ19" s="10"/>
      <c r="AR19" s="21"/>
      <c r="AS19" s="22"/>
      <c r="AT19" s="22"/>
      <c r="AU19" s="17">
        <f>IFERROR(D19/C19,0)</f>
        <v>2</v>
      </c>
      <c r="AV19" s="18"/>
      <c r="AX19" s="18"/>
      <c r="AY19" s="49"/>
      <c r="AZ19" s="49"/>
    </row>
    <row r="20" spans="1:52" ht="15.75">
      <c r="A20" s="134">
        <f t="shared" si="0"/>
        <v>15</v>
      </c>
      <c r="B20" s="18" t="s">
        <v>45</v>
      </c>
      <c r="C20" s="75">
        <f>COUNTA(F20,H20,J20,L20,V20,X20,Z20,AB20,AD20,AF20,AH20,AJ20,AL20,AN20,AP20,N20,R20,#REF!,T20)</f>
        <v>3</v>
      </c>
      <c r="D20" s="126">
        <f t="shared" si="1"/>
        <v>7</v>
      </c>
      <c r="E20" s="19">
        <f>SUM(G20+I20+K20+M20+O20+S20+AM20+AO20+AQ20+W20+Y20+AA20+AA100+AE20+AE20+AG20+AI20+AK20+AC20+U20+Q20)</f>
        <v>8</v>
      </c>
      <c r="F20" s="54"/>
      <c r="G20" s="54"/>
      <c r="H20" s="54"/>
      <c r="I20" s="54"/>
      <c r="J20" s="54"/>
      <c r="K20" s="54"/>
      <c r="L20" s="54">
        <v>1</v>
      </c>
      <c r="M20" s="53">
        <v>-3</v>
      </c>
      <c r="N20" s="53">
        <v>3</v>
      </c>
      <c r="O20" s="54">
        <v>5</v>
      </c>
      <c r="P20" s="40">
        <v>3</v>
      </c>
      <c r="Q20" s="40">
        <v>6</v>
      </c>
      <c r="R20" s="131"/>
      <c r="S20" s="54"/>
      <c r="T20" s="54"/>
      <c r="U20" s="54"/>
      <c r="V20" s="54"/>
      <c r="W20" s="54"/>
      <c r="X20" s="101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10"/>
      <c r="AP20" s="10"/>
      <c r="AQ20" s="10"/>
      <c r="AR20" s="21"/>
      <c r="AS20" s="22"/>
      <c r="AT20" s="22"/>
      <c r="AU20" s="17">
        <f>IFERROR(D20/C20,0)</f>
        <v>2.3333333333333335</v>
      </c>
      <c r="AV20" s="18"/>
      <c r="AX20" s="18"/>
      <c r="AY20" s="49"/>
      <c r="AZ20" s="49"/>
    </row>
    <row r="21" spans="1:52" ht="15.75">
      <c r="A21" s="134">
        <f t="shared" si="0"/>
        <v>16</v>
      </c>
      <c r="B21" s="18" t="s">
        <v>5</v>
      </c>
      <c r="C21" s="75">
        <f>COUNTA(F21,H21,J21,L21,V21,X21,Z21,AB21,AD21,AF21,AH21,AJ21,AL21,AN21,AP21,N21,R21,#REF!,T21)</f>
        <v>5</v>
      </c>
      <c r="D21" s="126">
        <f t="shared" si="1"/>
        <v>6</v>
      </c>
      <c r="E21" s="19">
        <f>SUM(G21+I21+K21+M21+O21+S21+AM21+AO21+AQ21+W21+Y21+AA21+AA101+AE21+AE21+AG21+AI21+AK21+AC21+U21+Q21)</f>
        <v>0</v>
      </c>
      <c r="F21" s="54">
        <v>1</v>
      </c>
      <c r="G21" s="54">
        <v>-3</v>
      </c>
      <c r="H21" s="110"/>
      <c r="I21" s="110"/>
      <c r="J21" s="83"/>
      <c r="K21" s="81"/>
      <c r="L21" s="120">
        <v>1</v>
      </c>
      <c r="M21" s="121">
        <v>-3</v>
      </c>
      <c r="N21" s="122">
        <v>3</v>
      </c>
      <c r="O21" s="120">
        <v>7</v>
      </c>
      <c r="P21" s="40"/>
      <c r="Q21" s="40"/>
      <c r="R21" s="132"/>
      <c r="S21" s="111"/>
      <c r="T21" s="135">
        <v>1</v>
      </c>
      <c r="U21" s="135">
        <v>-1</v>
      </c>
      <c r="V21" s="81"/>
      <c r="W21" s="81"/>
      <c r="X21" s="101"/>
      <c r="Y21" s="102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3"/>
      <c r="AM21" s="81"/>
      <c r="AN21" s="83"/>
      <c r="AO21" s="45"/>
      <c r="AP21" s="45"/>
      <c r="AQ21" s="45"/>
      <c r="AR21" s="14"/>
      <c r="AS21" s="14"/>
      <c r="AT21" s="14"/>
      <c r="AU21" s="91"/>
      <c r="AV21" s="18"/>
      <c r="AX21" s="18"/>
      <c r="AY21" s="49"/>
      <c r="AZ21" s="49"/>
    </row>
    <row r="22" spans="1:52" ht="15.75">
      <c r="A22" s="134">
        <f t="shared" si="0"/>
        <v>17</v>
      </c>
      <c r="B22" s="18" t="s">
        <v>22</v>
      </c>
      <c r="C22" s="75">
        <f>COUNTA(F22,H22,J22,L22,V22,X22,Z22,AB22,AD22,AF22,AH22,AJ22,AL22,AN22,AP22,N22,R22,#REF!,T22)</f>
        <v>4</v>
      </c>
      <c r="D22" s="126">
        <f t="shared" si="1"/>
        <v>5</v>
      </c>
      <c r="E22" s="19">
        <f>SUM(G22+I22+K22+M22+O22+S22+AM22+AO22+AQ22+W22+Y22+AA22+AA102+AE22+AE22+AG22+AI22+AK22+AC22+U22+Q22)</f>
        <v>-14</v>
      </c>
      <c r="F22" s="54"/>
      <c r="G22" s="54"/>
      <c r="H22" s="54">
        <v>1</v>
      </c>
      <c r="I22" s="54">
        <v>-8</v>
      </c>
      <c r="J22" s="54"/>
      <c r="K22" s="54"/>
      <c r="L22" s="54">
        <v>3</v>
      </c>
      <c r="M22" s="53">
        <v>6</v>
      </c>
      <c r="N22" s="116"/>
      <c r="O22" s="54"/>
      <c r="P22" s="40"/>
      <c r="Q22" s="40"/>
      <c r="R22" s="131"/>
      <c r="S22" s="54"/>
      <c r="T22" s="54">
        <v>1</v>
      </c>
      <c r="U22" s="54">
        <v>-12</v>
      </c>
      <c r="V22" s="54"/>
      <c r="W22" s="54"/>
      <c r="X22" s="101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10"/>
      <c r="AP22" s="10"/>
      <c r="AQ22" s="10"/>
      <c r="AR22" s="21"/>
      <c r="AS22" s="22"/>
      <c r="AT22" s="22"/>
      <c r="AU22" s="17">
        <f>IFERROR(D22/C22,0)</f>
        <v>1.25</v>
      </c>
      <c r="AV22" s="18"/>
      <c r="AX22" s="18"/>
      <c r="AY22" s="49"/>
      <c r="AZ22" s="49"/>
    </row>
    <row r="23" spans="1:52" ht="15.75">
      <c r="A23" s="134">
        <f t="shared" si="0"/>
        <v>18</v>
      </c>
      <c r="B23" s="18" t="s">
        <v>67</v>
      </c>
      <c r="C23" s="75">
        <f>COUNTA(F23,H23,J23,L23,V23,X23,Z23,AB23,AD23,AF23,AH23,AJ23,AL23,AN23,AP23,N23,R23,#REF!,T23)</f>
        <v>2</v>
      </c>
      <c r="D23" s="126">
        <f t="shared" si="1"/>
        <v>4</v>
      </c>
      <c r="E23" s="19">
        <f>SUM(G23+I23+K23+M23+O23+S23+AM23+AO23+AQ23+W23+Y23+AA23+AA103+AE23+AE23+AG23+AI23+AK23+AC23+U23+Q23)</f>
        <v>4</v>
      </c>
      <c r="F23" s="10"/>
      <c r="G23" s="10"/>
      <c r="H23" s="10"/>
      <c r="I23" s="10"/>
      <c r="J23" s="10"/>
      <c r="K23" s="54"/>
      <c r="L23" s="54"/>
      <c r="M23" s="53"/>
      <c r="N23" s="53">
        <v>3</v>
      </c>
      <c r="O23" s="54">
        <v>6</v>
      </c>
      <c r="P23" s="40">
        <v>1</v>
      </c>
      <c r="Q23" s="40">
        <v>-2</v>
      </c>
      <c r="R23" s="131"/>
      <c r="S23" s="54"/>
      <c r="T23" s="54"/>
      <c r="U23" s="54"/>
      <c r="V23" s="54"/>
      <c r="W23" s="10"/>
      <c r="X23" s="93"/>
      <c r="Y23" s="2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21"/>
      <c r="AS23" s="22"/>
      <c r="AT23" s="22"/>
      <c r="AU23" s="17">
        <f>IFERROR(D23/C23,0)</f>
        <v>2</v>
      </c>
      <c r="AV23" s="18"/>
      <c r="AX23" s="18"/>
      <c r="AY23" s="49"/>
      <c r="AZ23" s="49"/>
    </row>
    <row r="24" spans="1:52" ht="15.75">
      <c r="A24" s="134">
        <f t="shared" si="0"/>
        <v>19</v>
      </c>
      <c r="B24" s="18" t="s">
        <v>29</v>
      </c>
      <c r="C24" s="75">
        <f>COUNTA(F24,H24,J24,L24,V24,X24,Z24,AB24,AD24,AF24,AH24,AJ24,AL24,AN24,AP24,N24,R24,#REF!,T24)</f>
        <v>5</v>
      </c>
      <c r="D24" s="126">
        <f t="shared" si="1"/>
        <v>4</v>
      </c>
      <c r="E24" s="19">
        <f>SUM(G24+I24+K24+M24+O24+S24+AM24+AO24+AQ24+W24+Y24+AA24+AA104+AE24+AE24+AG24+AI24+AK24+AC24+U24+Q24)</f>
        <v>-29</v>
      </c>
      <c r="F24" s="54">
        <v>1</v>
      </c>
      <c r="G24" s="54">
        <v>-3</v>
      </c>
      <c r="H24" s="54"/>
      <c r="I24" s="54"/>
      <c r="J24" s="54"/>
      <c r="K24" s="54"/>
      <c r="L24" s="54">
        <v>1</v>
      </c>
      <c r="M24" s="54">
        <v>-12</v>
      </c>
      <c r="N24" s="118">
        <v>1</v>
      </c>
      <c r="O24" s="54">
        <v>-5</v>
      </c>
      <c r="P24" s="40"/>
      <c r="Q24" s="40"/>
      <c r="R24" s="131">
        <v>1</v>
      </c>
      <c r="S24" s="54">
        <v>-9</v>
      </c>
      <c r="T24" s="54"/>
      <c r="U24" s="54"/>
      <c r="V24" s="54"/>
      <c r="W24" s="54"/>
      <c r="X24" s="101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105"/>
      <c r="AO24" s="10"/>
      <c r="AP24" s="10"/>
      <c r="AQ24" s="10"/>
      <c r="AR24" s="21"/>
      <c r="AS24" s="22"/>
      <c r="AT24" s="22"/>
      <c r="AU24" s="17">
        <f>IFERROR(D24/C24,0)</f>
        <v>0.8</v>
      </c>
      <c r="AV24" s="18"/>
      <c r="AX24" s="18"/>
      <c r="AY24" s="49"/>
      <c r="AZ24" s="49"/>
    </row>
    <row r="25" spans="1:52" ht="15.75">
      <c r="A25" s="134">
        <f t="shared" si="0"/>
        <v>20</v>
      </c>
      <c r="B25" s="18" t="s">
        <v>26</v>
      </c>
      <c r="C25" s="75">
        <f>COUNTA(F25,H25,J25,L25,V25,X25,Z25,AB25,AD25,AF25,AH25,AJ25,AL25,AN25,AP25,N25,P25,R25,T25)</f>
        <v>1</v>
      </c>
      <c r="D25" s="126">
        <f t="shared" si="1"/>
        <v>3</v>
      </c>
      <c r="E25" s="19">
        <f>SUM(G25+I25+K25+M25+O25+S25+AM25+AO25+AQ25+W25+Y25+AA25+AA105+AE25+AE25+AG25+AI25+AK25+AC25+U25+Q25)</f>
        <v>2</v>
      </c>
      <c r="F25" s="54"/>
      <c r="G25" s="54"/>
      <c r="H25" s="54"/>
      <c r="I25" s="54"/>
      <c r="J25" s="54"/>
      <c r="K25" s="54"/>
      <c r="L25" s="54"/>
      <c r="M25" s="54"/>
      <c r="N25" s="115"/>
      <c r="O25" s="92"/>
      <c r="P25" s="53">
        <v>3</v>
      </c>
      <c r="Q25" s="53">
        <v>2</v>
      </c>
      <c r="R25" s="131"/>
      <c r="S25" s="54"/>
      <c r="T25" s="54"/>
      <c r="U25" s="54"/>
      <c r="V25" s="54"/>
      <c r="W25" s="54"/>
      <c r="X25" s="101"/>
      <c r="Y25" s="53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10"/>
      <c r="AP25" s="10"/>
      <c r="AQ25" s="10"/>
      <c r="AR25" s="21"/>
      <c r="AS25" s="22"/>
      <c r="AT25" s="22"/>
      <c r="AU25" s="17">
        <f>IFERROR(D25/C25,0)</f>
        <v>3</v>
      </c>
      <c r="AV25" s="18"/>
      <c r="AX25" s="18"/>
      <c r="AY25" s="49"/>
      <c r="AZ25" s="49"/>
    </row>
    <row r="26" spans="1:52" ht="15.75">
      <c r="A26" s="134">
        <f t="shared" si="0"/>
        <v>21</v>
      </c>
      <c r="B26" s="18" t="s">
        <v>25</v>
      </c>
      <c r="C26" s="75">
        <f>COUNTA(F26,H26,J26,L26,V26,X26,Z26,AB26,AD26,AF26,AH26,AJ26,AL26,AN26,AP26,N26,R26,#REF!,T26)</f>
        <v>3</v>
      </c>
      <c r="D26" s="126">
        <f t="shared" si="1"/>
        <v>2</v>
      </c>
      <c r="E26" s="19">
        <f>SUM(G26+I26+K26+M26+O26+S26+AM26+AO26+AQ26+W26+Y26+AA26+AA106+AE26+AE26+AG26+AI26+AK26+AC26+U26+Q26)</f>
        <v>-14</v>
      </c>
      <c r="F26" s="54"/>
      <c r="G26" s="54"/>
      <c r="H26" s="54">
        <v>1</v>
      </c>
      <c r="I26" s="54">
        <v>-11</v>
      </c>
      <c r="J26" s="54"/>
      <c r="K26" s="54"/>
      <c r="L26" s="54">
        <v>1</v>
      </c>
      <c r="M26" s="54">
        <v>-3</v>
      </c>
      <c r="N26" s="118"/>
      <c r="O26" s="54"/>
      <c r="P26" s="40"/>
      <c r="Q26" s="40"/>
      <c r="R26" s="131"/>
      <c r="S26" s="54"/>
      <c r="T26" s="54"/>
      <c r="U26" s="54"/>
      <c r="V26" s="54"/>
      <c r="W26" s="54"/>
      <c r="X26" s="101"/>
      <c r="Y26" s="53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10"/>
      <c r="AP26" s="10"/>
      <c r="AQ26" s="128"/>
      <c r="AR26" s="133"/>
      <c r="AS26" s="22"/>
      <c r="AT26" s="22"/>
      <c r="AU26" s="17">
        <f>IFERROR(D26/C26,0)</f>
        <v>0.66666666666666663</v>
      </c>
      <c r="AV26" s="18"/>
      <c r="AX26" s="18"/>
      <c r="AY26" s="49"/>
      <c r="AZ26" s="49"/>
    </row>
    <row r="27" spans="1:52" ht="15.75">
      <c r="A27" s="134">
        <f t="shared" si="0"/>
        <v>22</v>
      </c>
      <c r="B27" s="18" t="s">
        <v>12</v>
      </c>
      <c r="C27" s="75">
        <f>COUNTA(F27,H27,J27,L27,V27,X27,Z27,AB27,AD27,AF27,AH27,AJ27,AL27,AN27,AP27,N27,R27,#REF!,T27)</f>
        <v>2</v>
      </c>
      <c r="D27" s="126">
        <f t="shared" si="1"/>
        <v>2</v>
      </c>
      <c r="E27" s="19">
        <f>SUM(G27+I27+K27+M27+O27+S27+AM27+AO27+AQ27+W27+Y27+AA27+AA107+AE27+AE27+AG27+AI27+AK27+AC27+U27+Q27)</f>
        <v>-15</v>
      </c>
      <c r="F27" s="54"/>
      <c r="G27" s="54"/>
      <c r="H27" s="54"/>
      <c r="I27" s="54"/>
      <c r="J27" s="54"/>
      <c r="K27" s="54"/>
      <c r="L27" s="54"/>
      <c r="M27" s="54"/>
      <c r="N27" s="115"/>
      <c r="O27" s="54"/>
      <c r="P27" s="40">
        <v>1</v>
      </c>
      <c r="Q27" s="40">
        <v>-6</v>
      </c>
      <c r="R27" s="131">
        <v>1</v>
      </c>
      <c r="S27" s="54">
        <v>-9</v>
      </c>
      <c r="T27" s="54"/>
      <c r="U27" s="54"/>
      <c r="V27" s="54"/>
      <c r="W27" s="54"/>
      <c r="X27" s="101"/>
      <c r="Y27" s="53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10"/>
      <c r="AP27" s="10"/>
      <c r="AQ27" s="10"/>
      <c r="AR27" s="21"/>
      <c r="AS27" s="22"/>
      <c r="AT27" s="22"/>
      <c r="AU27" s="17">
        <f>IFERROR(D27/C27,0)</f>
        <v>1</v>
      </c>
      <c r="AV27" s="18"/>
      <c r="AX27" s="18"/>
      <c r="AY27" s="49"/>
      <c r="AZ27" s="49"/>
    </row>
    <row r="28" spans="1:52" ht="15.75">
      <c r="A28" s="134">
        <f t="shared" si="0"/>
        <v>23</v>
      </c>
      <c r="B28" s="18" t="s">
        <v>10</v>
      </c>
      <c r="C28" s="75">
        <f>COUNTA(F28,H28,J28,L28,V28,X28,Z28,AB28,AD28,AF28,AH28,AJ28,AL28,AN28,AP28,N28,R28,#REF!,T28)</f>
        <v>2</v>
      </c>
      <c r="D28" s="126">
        <f t="shared" si="1"/>
        <v>1</v>
      </c>
      <c r="E28" s="19">
        <f>SUM(G28+I28+K28+M28+O28+S28+AM28+AO28+AQ28+W28+Y28+AA28+AA108+AE28+AE28+AG28+AI28+AK28+AC28+U28+Q28)</f>
        <v>-2</v>
      </c>
      <c r="F28" s="54"/>
      <c r="G28" s="54"/>
      <c r="H28" s="54">
        <v>1</v>
      </c>
      <c r="I28" s="54">
        <v>-2</v>
      </c>
      <c r="J28" s="54"/>
      <c r="K28" s="54"/>
      <c r="L28" s="54"/>
      <c r="M28" s="54"/>
      <c r="N28" s="118"/>
      <c r="O28" s="54"/>
      <c r="P28" s="40"/>
      <c r="Q28" s="40"/>
      <c r="R28" s="131"/>
      <c r="S28" s="54"/>
      <c r="T28" s="54"/>
      <c r="U28" s="54"/>
      <c r="V28" s="54"/>
      <c r="W28" s="54"/>
      <c r="X28" s="101"/>
      <c r="Y28" s="53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10"/>
      <c r="AP28" s="10"/>
      <c r="AQ28" s="10"/>
      <c r="AR28" s="21"/>
      <c r="AS28" s="22"/>
      <c r="AT28" s="22"/>
      <c r="AU28" s="17">
        <f>IFERROR(D28/C28,0)</f>
        <v>0.5</v>
      </c>
      <c r="AV28" s="18"/>
      <c r="AX28" s="18"/>
      <c r="AY28" s="49"/>
      <c r="AZ28" s="49"/>
    </row>
    <row r="29" spans="1:52" ht="15.75">
      <c r="A29" s="134">
        <f t="shared" si="0"/>
        <v>24</v>
      </c>
      <c r="B29" s="23" t="s">
        <v>31</v>
      </c>
      <c r="C29" s="75">
        <f>COUNTA(F29,H29,J29,L29,V29,X29,Z29,AB29,AD29,AF29,AH29,AJ29,AL29,AN29,AP29,N29,R29,#REF!,T29)</f>
        <v>2</v>
      </c>
      <c r="D29" s="126">
        <f t="shared" si="1"/>
        <v>1</v>
      </c>
      <c r="E29" s="19">
        <f>SUM(G29+I29+K29+M29+O29+S29+AM29+AO29+AQ29+W29+Y29+AA29+AA109+AE29+AE29+AG29+AI29+AK29+AC29+U29+Q29)</f>
        <v>-5</v>
      </c>
      <c r="F29" s="54"/>
      <c r="G29" s="54"/>
      <c r="H29" s="54"/>
      <c r="I29" s="54"/>
      <c r="J29" s="54"/>
      <c r="K29" s="54"/>
      <c r="L29" s="54"/>
      <c r="M29" s="54"/>
      <c r="N29" s="115">
        <v>1</v>
      </c>
      <c r="O29" s="54">
        <v>-5</v>
      </c>
      <c r="P29" s="40"/>
      <c r="Q29" s="40"/>
      <c r="R29" s="131"/>
      <c r="S29" s="54"/>
      <c r="T29" s="54"/>
      <c r="U29" s="54"/>
      <c r="V29" s="54"/>
      <c r="W29" s="54"/>
      <c r="X29" s="101"/>
      <c r="Y29" s="53"/>
      <c r="Z29" s="104"/>
      <c r="AA29" s="10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0"/>
      <c r="AP29" s="10"/>
      <c r="AQ29" s="10"/>
      <c r="AR29" s="21"/>
      <c r="AS29" s="22"/>
      <c r="AT29" s="22"/>
      <c r="AU29" s="17">
        <f>IFERROR(D29/C29,0)</f>
        <v>0.5</v>
      </c>
      <c r="AV29" s="18"/>
      <c r="AX29" s="18"/>
      <c r="AY29" s="49"/>
      <c r="AZ29" s="49"/>
    </row>
    <row r="30" spans="1:52" ht="15.75">
      <c r="A30" s="134">
        <f t="shared" si="0"/>
        <v>25</v>
      </c>
      <c r="B30" s="18" t="s">
        <v>47</v>
      </c>
      <c r="C30" s="75">
        <f>COUNTA(F30,H30,J30,L30,V30,X30,Z30,AB30,AD30,AF30,AH30,AJ30,AL30,AN30,AP30,N30,R30,#REF!,T30)</f>
        <v>2</v>
      </c>
      <c r="D30" s="126">
        <f t="shared" si="1"/>
        <v>1</v>
      </c>
      <c r="E30" s="19">
        <f>SUM(G30+I30+K30+M30+O30+S30+AM30+AO30+AQ30+W30+Y30+AA30+AA110+AE30+AE30+AG30+AI30+AK30+AC30+U30+Q30)</f>
        <v>-6</v>
      </c>
      <c r="F30" s="10"/>
      <c r="G30" s="10"/>
      <c r="H30" s="10"/>
      <c r="I30" s="10"/>
      <c r="J30" s="10"/>
      <c r="K30" s="54"/>
      <c r="L30" s="54"/>
      <c r="M30" s="54"/>
      <c r="N30" s="54">
        <v>1</v>
      </c>
      <c r="O30" s="54">
        <v>-6</v>
      </c>
      <c r="P30" s="40"/>
      <c r="Q30" s="40"/>
      <c r="R30" s="131"/>
      <c r="S30" s="54"/>
      <c r="T30" s="54"/>
      <c r="U30" s="54"/>
      <c r="V30" s="54"/>
      <c r="W30" s="10"/>
      <c r="X30" s="93"/>
      <c r="Y30" s="2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1"/>
      <c r="AS30" s="22"/>
      <c r="AT30" s="22"/>
      <c r="AU30" s="17">
        <f>IFERROR(D30/C30,0)</f>
        <v>0.5</v>
      </c>
      <c r="AV30" s="18"/>
      <c r="AX30" s="18"/>
      <c r="AY30" s="49"/>
      <c r="AZ30" s="49"/>
    </row>
    <row r="31" spans="1:52" ht="15.75">
      <c r="A31" s="134">
        <f t="shared" si="0"/>
        <v>26</v>
      </c>
      <c r="B31" s="18" t="s">
        <v>7</v>
      </c>
      <c r="C31" s="75">
        <f>COUNTA(F31,H31,J31,L31,V31,X31,Z31,AB31,AD31,AF31,AH31,AJ31,AL31,AN31,AP31,N31,P31,R31,T31)</f>
        <v>1</v>
      </c>
      <c r="D31" s="126">
        <f t="shared" si="1"/>
        <v>1</v>
      </c>
      <c r="E31" s="19">
        <f>SUM(G31+I31+K31+M31+O31+S31+AM31+AO31+AQ31+W31+Y31+AA31+AA111+AE31+AE31+AG31+AI31+AK31+AC31+U31+Q31)</f>
        <v>-10</v>
      </c>
      <c r="F31" s="54"/>
      <c r="G31" s="54"/>
      <c r="H31" s="54">
        <v>1</v>
      </c>
      <c r="I31" s="54">
        <v>-10</v>
      </c>
      <c r="J31" s="54"/>
      <c r="K31" s="54"/>
      <c r="L31" s="54"/>
      <c r="M31" s="54"/>
      <c r="N31" s="118"/>
      <c r="O31" s="54"/>
      <c r="P31" s="54"/>
      <c r="Q31" s="54"/>
      <c r="R31" s="54"/>
      <c r="S31" s="54"/>
      <c r="T31" s="54"/>
      <c r="U31" s="54"/>
      <c r="V31" s="54"/>
      <c r="W31" s="54"/>
      <c r="X31" s="101"/>
      <c r="Y31" s="53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10"/>
      <c r="AP31" s="10"/>
      <c r="AQ31" s="10"/>
      <c r="AR31" s="21"/>
      <c r="AS31" s="22"/>
      <c r="AT31" s="22"/>
      <c r="AU31" s="17">
        <f>IFERROR(D31/C31,0)</f>
        <v>1</v>
      </c>
      <c r="AV31" s="18"/>
      <c r="AX31" s="18"/>
      <c r="AY31" s="49"/>
      <c r="AZ31" s="49"/>
    </row>
    <row r="32" spans="1:52" ht="15.75">
      <c r="A32" s="134">
        <f t="shared" si="0"/>
        <v>27</v>
      </c>
      <c r="B32" s="23" t="s">
        <v>23</v>
      </c>
      <c r="C32" s="75">
        <f>COUNTA(F32,H32,J32,L32,V32,X32,Z32,AB32,AD32,AF32,AH32,AJ32,AL32,AN32,AP32,N32,P32,R32,T32)</f>
        <v>0</v>
      </c>
      <c r="D32" s="126">
        <f t="shared" si="1"/>
        <v>0</v>
      </c>
      <c r="E32" s="19">
        <f>SUM(G32+I32+K32+M32+O32+S32+AM32+AO32+AQ32+W32+Y32+AA32+AA112+AE32+AE32+AG32+AI32+AK32+AC32+U32+Q32)</f>
        <v>0</v>
      </c>
      <c r="F32" s="54"/>
      <c r="G32" s="54"/>
      <c r="H32" s="54"/>
      <c r="I32" s="54"/>
      <c r="J32" s="54"/>
      <c r="K32" s="54"/>
      <c r="L32" s="54"/>
      <c r="M32" s="54"/>
      <c r="N32" s="115"/>
      <c r="O32" s="54"/>
      <c r="P32" s="54"/>
      <c r="Q32" s="54"/>
      <c r="R32" s="54"/>
      <c r="S32" s="54"/>
      <c r="T32" s="54"/>
      <c r="U32" s="54"/>
      <c r="V32" s="54"/>
      <c r="W32" s="54"/>
      <c r="X32" s="101"/>
      <c r="Y32" s="53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10"/>
      <c r="AP32" s="10"/>
      <c r="AQ32" s="10"/>
      <c r="AR32" s="21"/>
      <c r="AS32" s="22"/>
      <c r="AT32" s="22"/>
      <c r="AU32" s="17">
        <f>IFERROR(D32/C32,0)</f>
        <v>0</v>
      </c>
      <c r="AV32" s="23"/>
      <c r="AX32" s="23"/>
      <c r="AY32" s="49"/>
      <c r="AZ32" s="49"/>
    </row>
    <row r="33" spans="1:52" ht="15.75">
      <c r="A33" s="134">
        <f t="shared" si="0"/>
        <v>28</v>
      </c>
      <c r="B33" s="18"/>
      <c r="C33" s="75">
        <f>COUNTA(F33,H33,J33,L33,V33,X33,Z33,AB33,AD33,AF33,AH33,AJ33,AL33,AN33,AP33,N33,P33,R33,T33)</f>
        <v>0</v>
      </c>
      <c r="D33" s="126">
        <f t="shared" si="1"/>
        <v>0</v>
      </c>
      <c r="E33" s="19">
        <f>SUM(G33+I33+K33+M33+O33+S33+AM33+AO33+AQ33+W33+Y33+AA33+AA113+AE33+AE33+AG33+AI33+AK33+AC33+U33+Q33)</f>
        <v>0</v>
      </c>
      <c r="F33" s="10"/>
      <c r="G33" s="10"/>
      <c r="H33" s="10"/>
      <c r="I33" s="10"/>
      <c r="J33" s="10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0"/>
      <c r="X33" s="93"/>
      <c r="Y33" s="2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21"/>
      <c r="AS33" s="22"/>
      <c r="AT33" s="22"/>
      <c r="AU33" s="17">
        <f>IFERROR(D33/C33,0)</f>
        <v>0</v>
      </c>
      <c r="AV33" s="18"/>
      <c r="AX33" s="18"/>
      <c r="AY33" s="49"/>
      <c r="AZ33" s="49"/>
    </row>
    <row r="34" spans="1:52" ht="15.75">
      <c r="A34" s="134">
        <f t="shared" si="0"/>
        <v>29</v>
      </c>
      <c r="B34" s="18"/>
      <c r="C34" s="75">
        <f>COUNTA(F34,H34,J34,L34,V34,X34,Z34,AB34,AD34,AF34,AH34,AJ34,AL34,AN34,AP34,N34,P34,R34,T34)</f>
        <v>0</v>
      </c>
      <c r="D34" s="126">
        <f t="shared" si="1"/>
        <v>0</v>
      </c>
      <c r="E34" s="19">
        <f>SUM(G34+I34+K34+M34+O34+S34+AM34+AO34+AQ34+W34+Y34+AA34+AA114+AE34+AE34+AG34+AI34+AK34+AC34+U34+Q34)</f>
        <v>0</v>
      </c>
      <c r="F34" s="10"/>
      <c r="G34" s="10"/>
      <c r="H34" s="10"/>
      <c r="I34" s="10"/>
      <c r="J34" s="1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0"/>
      <c r="X34" s="93"/>
      <c r="Y34" s="2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1"/>
      <c r="AS34" s="22"/>
      <c r="AT34" s="22"/>
      <c r="AU34" s="17">
        <f>IFERROR(D34/C34,0)</f>
        <v>0</v>
      </c>
      <c r="AV34" s="18"/>
      <c r="AX34" s="18"/>
      <c r="AY34" s="49"/>
      <c r="AZ34" s="49"/>
    </row>
    <row r="35" spans="1:52" ht="15.75">
      <c r="A35" s="73"/>
      <c r="B35" s="40"/>
      <c r="C35" s="123"/>
      <c r="D35" s="125"/>
      <c r="E35" s="40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6"/>
      <c r="Q35" s="107"/>
      <c r="R35" s="107"/>
      <c r="S35" s="107"/>
      <c r="T35" s="107"/>
      <c r="U35" s="107"/>
      <c r="V35" s="107"/>
      <c r="W35" s="107"/>
      <c r="X35" s="108"/>
      <c r="Y35" s="108"/>
      <c r="Z35" s="107"/>
      <c r="AA35" s="109"/>
      <c r="AB35" s="109"/>
      <c r="AC35" s="109"/>
      <c r="AD35" s="109"/>
      <c r="AE35" s="107"/>
      <c r="AF35" s="107"/>
      <c r="AG35" s="107"/>
      <c r="AH35" s="107"/>
      <c r="AI35" s="107"/>
      <c r="AJ35" s="106"/>
      <c r="AK35" s="107"/>
      <c r="AL35" s="106"/>
      <c r="AM35" s="106"/>
      <c r="AN35" s="106"/>
      <c r="AO35" s="85"/>
      <c r="AP35" s="79"/>
      <c r="AQ35" s="85"/>
      <c r="AR35" s="67"/>
      <c r="AS35" s="67"/>
      <c r="AT35" s="67"/>
      <c r="AU35" s="90"/>
      <c r="AV35" s="18"/>
      <c r="AX35" s="18"/>
      <c r="AY35" s="49"/>
      <c r="AZ35" s="49"/>
    </row>
    <row r="36" spans="1:52" ht="15.75">
      <c r="A36" s="8"/>
      <c r="B36" s="16"/>
      <c r="C36" s="76" t="s">
        <v>28</v>
      </c>
      <c r="D36" s="14"/>
      <c r="E36" s="48"/>
      <c r="F36" s="70"/>
      <c r="G36" s="45"/>
      <c r="H36" s="70"/>
      <c r="I36" s="45"/>
      <c r="J36" s="70"/>
      <c r="K36" s="81"/>
      <c r="L36" s="83" t="s">
        <v>0</v>
      </c>
      <c r="M36" s="81"/>
      <c r="N36" s="81"/>
      <c r="P36" s="83"/>
      <c r="Q36" s="81"/>
      <c r="R36" s="83"/>
      <c r="S36" s="81"/>
      <c r="T36" s="81"/>
      <c r="U36" s="81"/>
      <c r="V36" s="81"/>
      <c r="W36" s="45"/>
      <c r="X36" s="48"/>
      <c r="Y36" s="48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70"/>
      <c r="AM36" s="45"/>
      <c r="AN36" s="70"/>
      <c r="AO36" s="45"/>
      <c r="AP36" s="70" t="s">
        <v>0</v>
      </c>
      <c r="AQ36" s="70"/>
      <c r="AR36" s="14"/>
      <c r="AS36" s="14"/>
      <c r="AT36" s="14"/>
      <c r="AU36" s="91"/>
      <c r="AV36" s="24"/>
      <c r="AX36" s="16"/>
    </row>
    <row r="37" spans="1:52" ht="15.75">
      <c r="B37" s="51"/>
      <c r="C37" s="69"/>
      <c r="D37" s="14"/>
      <c r="E37" s="14"/>
      <c r="F37" s="70"/>
      <c r="G37" s="45"/>
      <c r="H37" s="10"/>
      <c r="I37" s="10"/>
      <c r="J37" s="10" t="s">
        <v>48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10"/>
      <c r="X37" s="60"/>
      <c r="Y37" s="2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21"/>
      <c r="AS37" s="22"/>
      <c r="AT37" s="22"/>
      <c r="AU37" s="45">
        <f>IFERROR(D37/C37,0)</f>
        <v>0</v>
      </c>
      <c r="AV37" s="24"/>
      <c r="AX37" s="51"/>
    </row>
    <row r="38" spans="1:52" ht="15">
      <c r="A38" s="8"/>
      <c r="B38" s="25"/>
      <c r="C38" s="11"/>
      <c r="D38" s="26"/>
      <c r="E38" s="27"/>
      <c r="F38" s="27">
        <f>SUM(F10:F37)</f>
        <v>7</v>
      </c>
      <c r="G38" s="9"/>
      <c r="H38" s="27">
        <f>SUM(H11:H37)</f>
        <v>22</v>
      </c>
      <c r="I38" s="28" t="s">
        <v>0</v>
      </c>
      <c r="J38" s="27">
        <f>SUM(J11:J37)</f>
        <v>0</v>
      </c>
      <c r="K38" s="52" t="s">
        <v>0</v>
      </c>
      <c r="L38" s="52">
        <f>SUM(L11:L37)</f>
        <v>20</v>
      </c>
      <c r="M38" s="52" t="s">
        <v>0</v>
      </c>
      <c r="N38" s="52">
        <f>SUM(N11:N37)</f>
        <v>26</v>
      </c>
      <c r="O38" s="52" t="s">
        <v>0</v>
      </c>
      <c r="P38" s="52">
        <f>SUM(P11:P37)</f>
        <v>18</v>
      </c>
      <c r="Q38" s="52" t="s">
        <v>0</v>
      </c>
      <c r="R38" s="52">
        <f>SUM(R30:R37)</f>
        <v>0</v>
      </c>
      <c r="S38" s="52" t="s">
        <v>0</v>
      </c>
      <c r="T38" s="52">
        <f>SUM(T11:T37)</f>
        <v>14</v>
      </c>
      <c r="U38" s="52" t="s">
        <v>0</v>
      </c>
      <c r="V38" s="52">
        <f>SUM(V11:V37)</f>
        <v>5</v>
      </c>
      <c r="W38" s="27" t="s">
        <v>0</v>
      </c>
      <c r="X38" s="27">
        <f>SUM(X11:X37)</f>
        <v>0</v>
      </c>
      <c r="Y38" s="27" t="s">
        <v>0</v>
      </c>
      <c r="Z38" s="27">
        <f>SUM(Z12:Z37)</f>
        <v>0</v>
      </c>
      <c r="AA38" s="27" t="s">
        <v>0</v>
      </c>
      <c r="AB38" s="27">
        <f>SUM(AB11:AB37)</f>
        <v>0</v>
      </c>
      <c r="AC38" s="27" t="s">
        <v>0</v>
      </c>
      <c r="AD38" s="27">
        <f>SUM(AD11:AD37)</f>
        <v>0</v>
      </c>
      <c r="AE38" s="27" t="s">
        <v>0</v>
      </c>
      <c r="AF38" s="27">
        <f>SUM(AF11:AF37)</f>
        <v>0</v>
      </c>
      <c r="AG38" s="27" t="s">
        <v>0</v>
      </c>
      <c r="AH38" s="27">
        <f>SUM(AH11:AH37)</f>
        <v>0</v>
      </c>
      <c r="AI38" s="27" t="s">
        <v>0</v>
      </c>
      <c r="AJ38" s="27">
        <f>SUM(AJ11:AJ37)</f>
        <v>0</v>
      </c>
      <c r="AK38" s="27" t="s">
        <v>0</v>
      </c>
      <c r="AL38" s="27">
        <f>SUM(AL11:AL37)</f>
        <v>0</v>
      </c>
      <c r="AM38" s="28" t="s">
        <v>0</v>
      </c>
      <c r="AN38" s="27">
        <f>SUM(AN11:AN37)</f>
        <v>0</v>
      </c>
      <c r="AO38" s="27" t="s">
        <v>0</v>
      </c>
      <c r="AP38" s="27">
        <f>SUM(AP11:AP37)</f>
        <v>0</v>
      </c>
      <c r="AQ38" s="27" t="s">
        <v>0</v>
      </c>
      <c r="AR38" s="8"/>
      <c r="AS38" s="29"/>
      <c r="AT38" s="30"/>
      <c r="AU38" s="31"/>
    </row>
    <row r="39" spans="1:52" ht="15">
      <c r="A39" s="8"/>
      <c r="B39" s="25"/>
      <c r="C39" s="11"/>
      <c r="D39" s="26"/>
      <c r="E39" s="27"/>
      <c r="F39" s="27">
        <f t="shared" ref="F39:O39" si="2">COUNTIF(F6:F33,"1")</f>
        <v>4</v>
      </c>
      <c r="G39" s="27">
        <f t="shared" si="2"/>
        <v>0</v>
      </c>
      <c r="H39" s="27">
        <f t="shared" si="2"/>
        <v>8</v>
      </c>
      <c r="I39" s="27">
        <f t="shared" si="2"/>
        <v>0</v>
      </c>
      <c r="J39" s="27">
        <f t="shared" si="2"/>
        <v>0</v>
      </c>
      <c r="K39" s="27">
        <f t="shared" si="2"/>
        <v>0</v>
      </c>
      <c r="L39" s="27">
        <f t="shared" si="2"/>
        <v>9</v>
      </c>
      <c r="M39" s="27">
        <f t="shared" si="2"/>
        <v>0</v>
      </c>
      <c r="N39" s="27">
        <f t="shared" si="2"/>
        <v>9</v>
      </c>
      <c r="O39" s="27">
        <f t="shared" si="2"/>
        <v>2</v>
      </c>
      <c r="P39" s="27">
        <f>COUNTIF(P6:P33,"1")</f>
        <v>7</v>
      </c>
      <c r="Q39" s="27">
        <f t="shared" ref="Q39:Y39" si="3">COUNTIF(Q6:Q33,"1")</f>
        <v>0</v>
      </c>
      <c r="R39" s="27">
        <f t="shared" si="3"/>
        <v>7</v>
      </c>
      <c r="S39" s="27">
        <f t="shared" si="3"/>
        <v>0</v>
      </c>
      <c r="T39" s="27">
        <f t="shared" si="3"/>
        <v>6</v>
      </c>
      <c r="U39" s="27">
        <f t="shared" si="3"/>
        <v>4</v>
      </c>
      <c r="V39" s="27">
        <f t="shared" si="3"/>
        <v>3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ref="Z39:AQ39" si="4">COUNTIF(Z10:Z37,"1")</f>
        <v>0</v>
      </c>
      <c r="AA39" s="27">
        <f t="shared" si="4"/>
        <v>0</v>
      </c>
      <c r="AB39" s="27">
        <f t="shared" si="4"/>
        <v>0</v>
      </c>
      <c r="AC39" s="27">
        <f t="shared" si="4"/>
        <v>0</v>
      </c>
      <c r="AD39" s="27">
        <f t="shared" si="4"/>
        <v>0</v>
      </c>
      <c r="AE39" s="27">
        <f t="shared" si="4"/>
        <v>0</v>
      </c>
      <c r="AF39" s="27">
        <f t="shared" si="4"/>
        <v>0</v>
      </c>
      <c r="AG39" s="27">
        <f t="shared" si="4"/>
        <v>0</v>
      </c>
      <c r="AH39" s="27">
        <f t="shared" si="4"/>
        <v>0</v>
      </c>
      <c r="AI39" s="27">
        <f t="shared" si="4"/>
        <v>0</v>
      </c>
      <c r="AJ39" s="27">
        <f t="shared" si="4"/>
        <v>0</v>
      </c>
      <c r="AK39" s="27">
        <f t="shared" si="4"/>
        <v>0</v>
      </c>
      <c r="AL39" s="27">
        <f t="shared" si="4"/>
        <v>0</v>
      </c>
      <c r="AM39" s="27">
        <f t="shared" si="4"/>
        <v>0</v>
      </c>
      <c r="AN39" s="27">
        <f t="shared" si="4"/>
        <v>0</v>
      </c>
      <c r="AO39" s="27">
        <f t="shared" si="4"/>
        <v>0</v>
      </c>
      <c r="AP39" s="27">
        <f t="shared" si="4"/>
        <v>0</v>
      </c>
      <c r="AQ39" s="27">
        <f t="shared" si="4"/>
        <v>0</v>
      </c>
      <c r="AR39" s="8"/>
      <c r="AS39" s="29"/>
      <c r="AT39" s="30"/>
      <c r="AU39" s="31"/>
    </row>
    <row r="40" spans="1:52" ht="15">
      <c r="A40" s="8"/>
      <c r="B40" s="25"/>
      <c r="C40" s="11"/>
      <c r="D40" s="8"/>
      <c r="E40" s="9"/>
      <c r="F40" s="9">
        <f t="shared" ref="F40:O40" si="5">COUNTIF(F6:F37,"3")</f>
        <v>4</v>
      </c>
      <c r="G40" s="9">
        <f t="shared" si="5"/>
        <v>2</v>
      </c>
      <c r="H40" s="9">
        <f t="shared" si="5"/>
        <v>8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8</v>
      </c>
      <c r="M40" s="9">
        <f t="shared" si="5"/>
        <v>4</v>
      </c>
      <c r="N40" s="9">
        <f t="shared" si="5"/>
        <v>9</v>
      </c>
      <c r="O40" s="9">
        <f t="shared" si="5"/>
        <v>0</v>
      </c>
      <c r="P40" s="9">
        <f>COUNTIF(P6:P37,"3")</f>
        <v>7</v>
      </c>
      <c r="Q40" s="9">
        <f t="shared" ref="Q40:Y40" si="6">COUNTIF(Q6:Q37,"3")</f>
        <v>0</v>
      </c>
      <c r="R40" s="9">
        <f t="shared" si="6"/>
        <v>6</v>
      </c>
      <c r="S40" s="9">
        <f t="shared" si="6"/>
        <v>0</v>
      </c>
      <c r="T40" s="9">
        <f t="shared" si="6"/>
        <v>6</v>
      </c>
      <c r="U40" s="9">
        <f t="shared" si="6"/>
        <v>0</v>
      </c>
      <c r="V40" s="9">
        <f t="shared" si="6"/>
        <v>3</v>
      </c>
      <c r="W40" s="9">
        <f t="shared" si="6"/>
        <v>0</v>
      </c>
      <c r="X40" s="9">
        <f t="shared" si="6"/>
        <v>0</v>
      </c>
      <c r="Y40" s="9">
        <f t="shared" si="6"/>
        <v>0</v>
      </c>
      <c r="Z40" s="9">
        <f t="shared" ref="Z40:AQ40" si="7">COUNTIF(Z10:Z37,"3")</f>
        <v>0</v>
      </c>
      <c r="AA40" s="9">
        <f t="shared" si="7"/>
        <v>0</v>
      </c>
      <c r="AB40" s="9">
        <f t="shared" si="7"/>
        <v>0</v>
      </c>
      <c r="AC40" s="9">
        <f t="shared" si="7"/>
        <v>0</v>
      </c>
      <c r="AD40" s="9">
        <f t="shared" si="7"/>
        <v>0</v>
      </c>
      <c r="AE40" s="9">
        <f t="shared" si="7"/>
        <v>0</v>
      </c>
      <c r="AF40" s="9">
        <f t="shared" si="7"/>
        <v>0</v>
      </c>
      <c r="AG40" s="9">
        <f t="shared" si="7"/>
        <v>0</v>
      </c>
      <c r="AH40" s="9">
        <f t="shared" si="7"/>
        <v>0</v>
      </c>
      <c r="AI40" s="9">
        <f t="shared" si="7"/>
        <v>0</v>
      </c>
      <c r="AJ40" s="9">
        <f t="shared" si="7"/>
        <v>0</v>
      </c>
      <c r="AK40" s="9">
        <f t="shared" si="7"/>
        <v>0</v>
      </c>
      <c r="AL40" s="9">
        <f t="shared" si="7"/>
        <v>0</v>
      </c>
      <c r="AM40" s="9">
        <f t="shared" si="7"/>
        <v>0</v>
      </c>
      <c r="AN40" s="9">
        <f t="shared" si="7"/>
        <v>0</v>
      </c>
      <c r="AO40" s="9">
        <f t="shared" si="7"/>
        <v>0</v>
      </c>
      <c r="AP40" s="9">
        <f t="shared" si="7"/>
        <v>0</v>
      </c>
      <c r="AQ40" s="9">
        <f t="shared" si="7"/>
        <v>0</v>
      </c>
      <c r="AR40" s="11"/>
      <c r="AS40" s="32"/>
      <c r="AT40" s="30"/>
      <c r="AU40" s="31"/>
    </row>
    <row r="41" spans="1:52" ht="33.75" customHeight="1">
      <c r="A41" s="8"/>
      <c r="B41" s="33"/>
      <c r="C41" s="11" t="s">
        <v>13</v>
      </c>
      <c r="D41" s="8"/>
      <c r="E41" s="9"/>
      <c r="F41" s="13">
        <f>F39+F40</f>
        <v>8</v>
      </c>
      <c r="G41" s="13"/>
      <c r="H41" s="13">
        <f>H39+H40</f>
        <v>16</v>
      </c>
      <c r="I41" s="13"/>
      <c r="J41" s="13">
        <f>J39+J40</f>
        <v>0</v>
      </c>
      <c r="K41" s="55"/>
      <c r="L41" s="55">
        <f>L39+L40</f>
        <v>17</v>
      </c>
      <c r="M41" s="55"/>
      <c r="N41" s="55">
        <f>N39+N40</f>
        <v>18</v>
      </c>
      <c r="O41" s="55"/>
      <c r="P41" s="55">
        <f>P39+P40</f>
        <v>14</v>
      </c>
      <c r="Q41" s="55"/>
      <c r="R41" s="55">
        <f>R39+R40</f>
        <v>13</v>
      </c>
      <c r="S41" s="55"/>
      <c r="T41" s="55">
        <f>T39+T40</f>
        <v>12</v>
      </c>
      <c r="U41" s="55"/>
      <c r="V41" s="55">
        <f>V39+V40</f>
        <v>6</v>
      </c>
      <c r="W41" s="13"/>
      <c r="X41" s="13">
        <f>X39+X40</f>
        <v>0</v>
      </c>
      <c r="Y41" s="13"/>
      <c r="Z41" s="13">
        <f>Z39+Z40</f>
        <v>0</v>
      </c>
      <c r="AA41" s="13"/>
      <c r="AB41" s="13">
        <f>AB39+AB40</f>
        <v>0</v>
      </c>
      <c r="AC41" s="13"/>
      <c r="AD41" s="13">
        <f>AD39+AD40</f>
        <v>0</v>
      </c>
      <c r="AE41" s="13"/>
      <c r="AF41" s="13">
        <f>AF39+AF40</f>
        <v>0</v>
      </c>
      <c r="AG41" s="13"/>
      <c r="AH41" s="13">
        <f>AH39+AH40</f>
        <v>0</v>
      </c>
      <c r="AI41" s="13"/>
      <c r="AJ41" s="13">
        <f>AJ39+AJ40</f>
        <v>0</v>
      </c>
      <c r="AK41" s="13"/>
      <c r="AL41" s="13">
        <f>AL39+AL40</f>
        <v>0</v>
      </c>
      <c r="AM41" s="13"/>
      <c r="AN41" s="13">
        <f>AN39+AN40</f>
        <v>0</v>
      </c>
      <c r="AO41" s="13"/>
      <c r="AP41" s="13">
        <f>AP39+AP40</f>
        <v>0</v>
      </c>
      <c r="AQ41" s="13" t="s">
        <v>0</v>
      </c>
      <c r="AR41" s="13" t="s">
        <v>0</v>
      </c>
      <c r="AS41" s="34" t="s">
        <v>0</v>
      </c>
      <c r="AT41" s="35"/>
      <c r="AU41" s="31"/>
    </row>
    <row r="42" spans="1:52" ht="15">
      <c r="A42" s="8"/>
      <c r="B42" s="9"/>
      <c r="C42" s="11"/>
      <c r="D42" s="8"/>
      <c r="E42" s="9"/>
      <c r="F42" s="9"/>
      <c r="G42" s="9"/>
      <c r="H42" s="9"/>
      <c r="I42" s="9"/>
      <c r="J42" s="9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9"/>
      <c r="X42" s="9"/>
      <c r="Y42" s="9"/>
      <c r="Z42" s="9"/>
      <c r="AA42" s="9"/>
      <c r="AB42" s="9"/>
      <c r="AC42" s="9"/>
      <c r="AD42" s="9"/>
      <c r="AE42" s="9" t="s">
        <v>0</v>
      </c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1"/>
      <c r="AS42" s="32"/>
      <c r="AT42" s="30"/>
      <c r="AU42" s="31"/>
    </row>
    <row r="43" spans="1:52" ht="15.75">
      <c r="A43" s="8"/>
      <c r="B43" s="13"/>
      <c r="C43" s="11"/>
      <c r="D43" s="8"/>
      <c r="E43" s="9"/>
      <c r="F43" s="36"/>
      <c r="G43" s="37"/>
      <c r="H43" s="38"/>
      <c r="I43" s="38"/>
      <c r="J43" s="39" t="s">
        <v>34</v>
      </c>
      <c r="K43" s="56"/>
      <c r="L43" s="57"/>
      <c r="M43" s="52"/>
      <c r="N43" s="52"/>
      <c r="O43" s="52"/>
      <c r="P43" s="52"/>
      <c r="Q43" s="52"/>
      <c r="R43" s="58"/>
      <c r="S43" s="52"/>
      <c r="T43" s="52"/>
      <c r="U43" s="52"/>
      <c r="V43" s="52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32"/>
      <c r="AT43" s="30"/>
      <c r="AU43" s="31"/>
    </row>
    <row r="44" spans="1:52" ht="15">
      <c r="A44" s="8"/>
      <c r="B44" s="9"/>
      <c r="C44" s="11"/>
      <c r="D44" s="8"/>
      <c r="E44" s="9"/>
      <c r="F44" s="36"/>
      <c r="G44" s="37"/>
      <c r="H44" s="38"/>
      <c r="I44" s="38"/>
      <c r="J44" s="39"/>
      <c r="K44" s="56"/>
      <c r="L44" s="57"/>
      <c r="M44" s="52"/>
      <c r="N44" s="52"/>
      <c r="O44" s="52"/>
      <c r="P44" s="52"/>
      <c r="Q44" s="52"/>
      <c r="R44" s="58"/>
      <c r="S44" s="52"/>
      <c r="T44" s="52"/>
      <c r="U44" s="52"/>
      <c r="V44" s="52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11"/>
      <c r="AS44" s="32"/>
      <c r="AT44" s="30"/>
      <c r="AU44" s="31"/>
    </row>
    <row r="45" spans="1:52" ht="15">
      <c r="B45" s="9"/>
      <c r="C45" s="11"/>
      <c r="D45" s="8"/>
      <c r="E45" s="9"/>
      <c r="F45" s="9"/>
      <c r="G45" s="9"/>
      <c r="H45" s="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52" ht="15.75">
      <c r="B46" s="72" t="s">
        <v>35</v>
      </c>
      <c r="C46" s="11"/>
      <c r="D46" s="8"/>
      <c r="E46" s="9"/>
      <c r="F46" s="9"/>
      <c r="G46" s="9"/>
      <c r="H46" s="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52" ht="15">
      <c r="B47" s="136" t="s">
        <v>37</v>
      </c>
      <c r="C47" s="136"/>
      <c r="D47" s="136"/>
      <c r="E47" s="136"/>
      <c r="F47" s="136"/>
      <c r="G47" s="136"/>
      <c r="H47" s="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52" ht="15">
      <c r="B48" s="136" t="s">
        <v>38</v>
      </c>
      <c r="C48" s="136"/>
      <c r="D48" s="136"/>
      <c r="E48" s="136"/>
      <c r="F48" s="136"/>
      <c r="G48" s="136"/>
      <c r="H48" s="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2:22" ht="15">
      <c r="B49" s="136"/>
      <c r="C49" s="136"/>
      <c r="D49" s="136"/>
      <c r="E49" s="136"/>
      <c r="F49" s="136"/>
      <c r="G49" s="136"/>
      <c r="H49" s="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2:22" ht="15.75">
      <c r="B50" s="13"/>
    </row>
    <row r="51" spans="2:22" ht="13.5" customHeight="1">
      <c r="B51" s="139" t="s">
        <v>36</v>
      </c>
      <c r="C51" s="139"/>
      <c r="D51" s="139"/>
      <c r="E51" s="139"/>
      <c r="F51" s="139"/>
      <c r="G51" s="139"/>
      <c r="H51" s="139"/>
      <c r="I51" s="139"/>
      <c r="J51" s="139"/>
      <c r="K51" s="47"/>
      <c r="L51" s="47"/>
    </row>
    <row r="52" spans="2:22" ht="20.25" customHeight="1">
      <c r="B52" s="138" t="s">
        <v>39</v>
      </c>
      <c r="C52" s="138"/>
      <c r="D52" s="138"/>
      <c r="E52" s="138"/>
      <c r="F52" s="138"/>
      <c r="G52" s="138"/>
      <c r="H52" s="138"/>
      <c r="I52" s="138"/>
      <c r="J52" s="138"/>
    </row>
    <row r="53" spans="2:22" ht="20.25" customHeight="1">
      <c r="B53" s="138" t="s">
        <v>40</v>
      </c>
      <c r="C53" s="138"/>
      <c r="D53" s="138"/>
      <c r="E53" s="138"/>
      <c r="F53" s="138"/>
      <c r="G53" s="138"/>
      <c r="H53" s="138"/>
      <c r="I53" s="138"/>
      <c r="J53" s="138"/>
    </row>
    <row r="54" spans="2:22" ht="20.25" customHeight="1">
      <c r="B54" s="138" t="s">
        <v>42</v>
      </c>
      <c r="C54" s="138"/>
      <c r="D54" s="138"/>
      <c r="E54" s="138"/>
      <c r="F54" s="138"/>
      <c r="G54" s="138"/>
      <c r="H54" s="138"/>
      <c r="I54" s="96"/>
      <c r="J54" s="96"/>
    </row>
    <row r="55" spans="2:22" ht="15">
      <c r="B55" s="136" t="s">
        <v>41</v>
      </c>
      <c r="C55" s="136"/>
      <c r="D55" s="136"/>
      <c r="E55" s="136"/>
      <c r="F55" s="136"/>
      <c r="G55" s="136"/>
      <c r="H55" s="136"/>
    </row>
    <row r="56" spans="2:22" ht="15.75">
      <c r="B56" s="13"/>
    </row>
    <row r="57" spans="2:22" ht="16.5">
      <c r="B57" s="139" t="s">
        <v>49</v>
      </c>
      <c r="C57" s="139"/>
      <c r="D57" s="139"/>
      <c r="E57" s="139"/>
      <c r="F57" s="139"/>
      <c r="G57" s="139"/>
      <c r="H57" s="139"/>
      <c r="I57" s="139"/>
      <c r="J57" s="139"/>
    </row>
    <row r="58" spans="2:22" ht="16.5">
      <c r="B58" s="138" t="s">
        <v>56</v>
      </c>
      <c r="C58" s="138"/>
      <c r="D58" s="138"/>
      <c r="E58" s="138"/>
      <c r="F58" s="138"/>
      <c r="G58" s="138"/>
      <c r="H58" s="138"/>
      <c r="I58" s="138"/>
      <c r="J58" s="138"/>
    </row>
    <row r="59" spans="2:22" ht="16.5">
      <c r="B59" s="138" t="s">
        <v>57</v>
      </c>
      <c r="C59" s="138"/>
      <c r="D59" s="138"/>
      <c r="E59" s="138"/>
      <c r="F59" s="138"/>
      <c r="G59" s="138"/>
      <c r="H59" s="138"/>
      <c r="I59" s="138"/>
      <c r="J59" s="138"/>
    </row>
    <row r="60" spans="2:22" ht="15">
      <c r="B60" s="136" t="s">
        <v>58</v>
      </c>
      <c r="C60" s="136"/>
      <c r="D60" s="136"/>
      <c r="E60" s="136"/>
      <c r="F60" s="136"/>
      <c r="G60" s="136"/>
      <c r="H60" s="136"/>
    </row>
    <row r="61" spans="2:22" ht="15">
      <c r="B61" s="136" t="s">
        <v>59</v>
      </c>
      <c r="C61" s="136"/>
      <c r="D61" s="136"/>
      <c r="E61" s="136"/>
      <c r="F61" s="136"/>
      <c r="G61" s="136"/>
      <c r="H61" s="136"/>
    </row>
    <row r="63" spans="2:22" ht="16.5">
      <c r="B63" s="139" t="s">
        <v>50</v>
      </c>
      <c r="C63" s="139"/>
      <c r="D63" s="139"/>
      <c r="E63" s="139"/>
      <c r="F63" s="139"/>
      <c r="G63" s="139"/>
      <c r="H63" s="139"/>
      <c r="I63" s="139"/>
      <c r="J63" s="139"/>
    </row>
    <row r="64" spans="2:22" ht="16.5">
      <c r="B64" s="138" t="s">
        <v>52</v>
      </c>
      <c r="C64" s="138"/>
      <c r="D64" s="138"/>
      <c r="E64" s="138"/>
      <c r="F64" s="138"/>
      <c r="G64" s="138"/>
      <c r="H64" s="138"/>
      <c r="I64" s="138"/>
      <c r="J64" s="138"/>
    </row>
    <row r="65" spans="2:10" ht="16.5">
      <c r="B65" s="138" t="s">
        <v>53</v>
      </c>
      <c r="C65" s="138"/>
      <c r="D65" s="138"/>
      <c r="E65" s="138"/>
      <c r="F65" s="138"/>
      <c r="G65" s="138"/>
      <c r="H65" s="138"/>
      <c r="I65" s="138"/>
      <c r="J65" s="138"/>
    </row>
    <row r="66" spans="2:10" ht="18">
      <c r="B66" s="140" t="s">
        <v>54</v>
      </c>
      <c r="C66" s="140"/>
      <c r="D66" s="140"/>
      <c r="E66" s="140"/>
      <c r="F66" s="140"/>
      <c r="G66" s="140"/>
      <c r="H66" s="140"/>
    </row>
    <row r="67" spans="2:10" ht="18">
      <c r="B67" s="140" t="s">
        <v>55</v>
      </c>
      <c r="C67" s="140"/>
      <c r="D67" s="140"/>
      <c r="E67" s="140"/>
      <c r="F67" s="140"/>
      <c r="G67" s="140"/>
      <c r="H67" s="140"/>
    </row>
    <row r="69" spans="2:10" ht="16.5">
      <c r="B69" s="139" t="s">
        <v>63</v>
      </c>
      <c r="C69" s="139"/>
      <c r="D69" s="139"/>
      <c r="E69" s="139"/>
      <c r="F69" s="139"/>
      <c r="G69" s="139"/>
      <c r="H69" s="139"/>
      <c r="I69" s="139"/>
      <c r="J69" s="139"/>
    </row>
    <row r="70" spans="2:10" ht="18">
      <c r="B70" s="140" t="s">
        <v>64</v>
      </c>
      <c r="C70" s="140"/>
      <c r="D70" s="140"/>
      <c r="E70" s="140"/>
      <c r="F70" s="140"/>
      <c r="G70" s="140"/>
      <c r="H70" s="140"/>
    </row>
    <row r="71" spans="2:10" ht="18">
      <c r="B71" s="140" t="s">
        <v>65</v>
      </c>
      <c r="C71" s="140"/>
      <c r="D71" s="140"/>
      <c r="E71" s="140"/>
      <c r="F71" s="140"/>
      <c r="G71" s="140"/>
      <c r="H71" s="140"/>
    </row>
    <row r="72" spans="2:10" ht="18">
      <c r="B72" s="140" t="s">
        <v>66</v>
      </c>
      <c r="C72" s="140"/>
      <c r="D72" s="140"/>
      <c r="E72" s="140"/>
      <c r="F72" s="140"/>
      <c r="G72" s="140"/>
      <c r="H72" s="140"/>
    </row>
    <row r="75" spans="2:10" ht="16.5" customHeight="1">
      <c r="B75" s="139" t="s">
        <v>51</v>
      </c>
      <c r="C75" s="139"/>
      <c r="D75" s="139"/>
      <c r="E75" s="139"/>
      <c r="F75" s="139"/>
      <c r="G75" s="139"/>
      <c r="H75" s="139"/>
      <c r="I75" s="139"/>
      <c r="J75" s="139"/>
    </row>
    <row r="76" spans="2:10" ht="16.5">
      <c r="B76" s="138" t="s">
        <v>60</v>
      </c>
      <c r="C76" s="138"/>
      <c r="D76" s="138"/>
      <c r="E76" s="138"/>
      <c r="F76" s="138"/>
      <c r="G76" s="138"/>
      <c r="H76" s="138"/>
      <c r="I76" s="138"/>
      <c r="J76" s="138"/>
    </row>
    <row r="77" spans="2:10" ht="16.5">
      <c r="B77" s="138" t="s">
        <v>61</v>
      </c>
      <c r="C77" s="138"/>
      <c r="D77" s="138"/>
      <c r="E77" s="138"/>
      <c r="F77" s="138"/>
      <c r="G77" s="138"/>
      <c r="H77" s="138"/>
      <c r="I77" s="138"/>
      <c r="J77" s="138"/>
    </row>
    <row r="78" spans="2:10" ht="18">
      <c r="B78" s="140" t="s">
        <v>62</v>
      </c>
      <c r="C78" s="140"/>
      <c r="D78" s="140"/>
      <c r="E78" s="140"/>
      <c r="F78" s="140"/>
      <c r="G78" s="140"/>
      <c r="H78" s="140"/>
    </row>
    <row r="80" spans="2:10" ht="16.5">
      <c r="B80" s="139" t="s">
        <v>68</v>
      </c>
      <c r="C80" s="139"/>
      <c r="D80" s="139"/>
      <c r="E80" s="139"/>
      <c r="F80" s="139"/>
      <c r="G80" s="139"/>
      <c r="H80" s="139"/>
      <c r="I80" s="139"/>
      <c r="J80" s="139"/>
    </row>
    <row r="81" spans="2:12" ht="16.5">
      <c r="B81" s="138" t="s">
        <v>71</v>
      </c>
      <c r="C81" s="138"/>
      <c r="D81" s="138"/>
      <c r="E81" s="138"/>
      <c r="F81" s="138"/>
      <c r="G81" s="138"/>
      <c r="H81" s="138"/>
      <c r="I81" s="138"/>
      <c r="J81" s="138"/>
    </row>
    <row r="82" spans="2:12" ht="16.5">
      <c r="B82" s="138" t="s">
        <v>69</v>
      </c>
      <c r="C82" s="138"/>
      <c r="D82" s="138"/>
      <c r="E82" s="138"/>
      <c r="F82" s="138"/>
      <c r="G82" s="138"/>
      <c r="H82" s="138"/>
      <c r="I82" s="138"/>
      <c r="J82" s="138"/>
    </row>
    <row r="83" spans="2:12" ht="16.5">
      <c r="B83" s="138" t="s">
        <v>70</v>
      </c>
      <c r="C83" s="138"/>
      <c r="D83" s="138"/>
      <c r="E83" s="138"/>
      <c r="F83" s="138"/>
      <c r="G83" s="138"/>
      <c r="H83" s="138"/>
      <c r="I83" s="138"/>
      <c r="J83" s="138"/>
    </row>
    <row r="84" spans="2:12" ht="16.5">
      <c r="B84" s="138"/>
      <c r="C84" s="138"/>
      <c r="D84" s="138"/>
      <c r="E84" s="138"/>
      <c r="F84" s="138"/>
      <c r="G84" s="138"/>
      <c r="H84" s="138"/>
      <c r="I84" s="138"/>
      <c r="J84" s="138"/>
    </row>
    <row r="85" spans="2:12" ht="16.5">
      <c r="B85" s="139" t="s">
        <v>72</v>
      </c>
      <c r="C85" s="139"/>
      <c r="D85" s="139"/>
      <c r="E85" s="139"/>
      <c r="F85" s="139"/>
      <c r="G85" s="139"/>
      <c r="H85" s="139"/>
      <c r="I85" s="139"/>
      <c r="J85" s="139"/>
    </row>
    <row r="86" spans="2:12" ht="16.5">
      <c r="D86" s="138"/>
      <c r="E86" s="138"/>
      <c r="F86" s="138"/>
      <c r="G86" s="138"/>
      <c r="H86" s="138"/>
      <c r="I86" s="138"/>
      <c r="J86" s="138"/>
      <c r="K86" s="138"/>
      <c r="L86" s="138"/>
    </row>
    <row r="87" spans="2:12" ht="16.5">
      <c r="B87" s="138" t="s">
        <v>73</v>
      </c>
      <c r="C87" s="138"/>
      <c r="D87" s="138"/>
      <c r="E87" s="138"/>
      <c r="F87" s="138"/>
      <c r="G87" s="138"/>
      <c r="H87" s="138"/>
      <c r="I87" s="138"/>
      <c r="J87" s="138"/>
    </row>
    <row r="88" spans="2:12" ht="16.5">
      <c r="B88" s="138"/>
      <c r="C88" s="138"/>
      <c r="D88" s="138"/>
      <c r="E88" s="138"/>
      <c r="F88" s="138"/>
      <c r="G88" s="138"/>
      <c r="H88" s="138"/>
      <c r="I88" s="138"/>
      <c r="J88" s="138"/>
    </row>
    <row r="89" spans="2:12" ht="18">
      <c r="B89" s="140"/>
      <c r="C89" s="140"/>
      <c r="D89" s="140"/>
      <c r="E89" s="140"/>
      <c r="F89" s="140"/>
      <c r="G89" s="140"/>
      <c r="H89" s="140"/>
    </row>
    <row r="93" spans="2:12" ht="16.5">
      <c r="B93" s="138"/>
      <c r="C93" s="138"/>
      <c r="D93" s="138"/>
      <c r="E93" s="138"/>
      <c r="F93" s="138"/>
      <c r="G93" s="138"/>
      <c r="H93" s="138"/>
      <c r="I93" s="138"/>
      <c r="J93" s="138"/>
    </row>
    <row r="94" spans="2:12" ht="16.5">
      <c r="B94" s="138"/>
      <c r="C94" s="138"/>
      <c r="D94" s="138"/>
      <c r="E94" s="138"/>
      <c r="F94" s="138"/>
      <c r="G94" s="138"/>
      <c r="H94" s="138"/>
      <c r="I94" s="138"/>
      <c r="J94" s="138"/>
    </row>
    <row r="95" spans="2:12" ht="18">
      <c r="B95" s="140"/>
      <c r="C95" s="140"/>
      <c r="D95" s="140"/>
      <c r="E95" s="140"/>
      <c r="F95" s="140"/>
      <c r="G95" s="140"/>
      <c r="H95" s="140"/>
    </row>
    <row r="97" spans="2:10" ht="16.5">
      <c r="B97" s="139" t="s">
        <v>32</v>
      </c>
      <c r="C97" s="139"/>
      <c r="D97" s="139"/>
      <c r="E97" s="139"/>
      <c r="F97" s="139"/>
      <c r="G97" s="139"/>
      <c r="H97" s="139"/>
      <c r="I97" s="139"/>
      <c r="J97" s="139"/>
    </row>
    <row r="98" spans="2:10" ht="16.5">
      <c r="B98" s="138"/>
      <c r="C98" s="138"/>
      <c r="D98" s="138"/>
      <c r="E98" s="138"/>
      <c r="F98" s="138"/>
      <c r="G98" s="138"/>
      <c r="H98" s="138"/>
      <c r="I98" s="138"/>
      <c r="J98" s="138"/>
    </row>
    <row r="99" spans="2:10" ht="16.5"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2:10" ht="18">
      <c r="B100" s="140"/>
      <c r="C100" s="140"/>
      <c r="D100" s="140"/>
      <c r="E100" s="140"/>
      <c r="F100" s="140"/>
      <c r="G100" s="140"/>
      <c r="H100" s="140"/>
    </row>
    <row r="101" spans="2:10" ht="18">
      <c r="B101" s="140"/>
      <c r="C101" s="140"/>
      <c r="D101" s="140"/>
      <c r="E101" s="140"/>
      <c r="F101" s="140"/>
      <c r="G101" s="140"/>
      <c r="H101" s="140"/>
    </row>
    <row r="104" spans="2:10" ht="16.5">
      <c r="B104" s="139" t="s">
        <v>33</v>
      </c>
      <c r="C104" s="139"/>
      <c r="D104" s="139"/>
      <c r="E104" s="139"/>
      <c r="F104" s="139"/>
      <c r="G104" s="139"/>
      <c r="H104" s="139"/>
      <c r="I104" s="139"/>
      <c r="J104" s="139"/>
    </row>
    <row r="105" spans="2:10" ht="16.5">
      <c r="B105" s="138"/>
      <c r="C105" s="138"/>
      <c r="D105" s="138"/>
      <c r="E105" s="138"/>
      <c r="F105" s="138"/>
      <c r="G105" s="138"/>
      <c r="H105" s="138"/>
      <c r="I105" s="138"/>
      <c r="J105" s="138"/>
    </row>
    <row r="106" spans="2:10" ht="16.5">
      <c r="B106" s="138"/>
      <c r="C106" s="138"/>
      <c r="D106" s="138"/>
      <c r="E106" s="138"/>
      <c r="F106" s="138"/>
      <c r="G106" s="138"/>
      <c r="H106" s="138"/>
      <c r="I106" s="138"/>
      <c r="J106" s="138"/>
    </row>
    <row r="107" spans="2:10" ht="18">
      <c r="B107" s="140"/>
      <c r="C107" s="140"/>
      <c r="D107" s="140"/>
      <c r="E107" s="140"/>
      <c r="F107" s="140"/>
      <c r="G107" s="140"/>
      <c r="H107" s="140"/>
    </row>
    <row r="108" spans="2:10" ht="18">
      <c r="B108" s="140"/>
      <c r="C108" s="140"/>
      <c r="D108" s="140"/>
      <c r="E108" s="140"/>
      <c r="F108" s="140"/>
      <c r="G108" s="140"/>
      <c r="H108" s="140"/>
    </row>
  </sheetData>
  <sortState ref="B6:AU35">
    <sortCondition descending="1" ref="D6:D35"/>
    <sortCondition descending="1" ref="E6:E35"/>
  </sortState>
  <mergeCells count="50">
    <mergeCell ref="B84:J84"/>
    <mergeCell ref="B80:J80"/>
    <mergeCell ref="B87:J87"/>
    <mergeCell ref="B88:J88"/>
    <mergeCell ref="D86:L86"/>
    <mergeCell ref="B85:J85"/>
    <mergeCell ref="B93:J93"/>
    <mergeCell ref="B94:J94"/>
    <mergeCell ref="B95:H95"/>
    <mergeCell ref="B89:H89"/>
    <mergeCell ref="B108:H108"/>
    <mergeCell ref="B97:J97"/>
    <mergeCell ref="B104:J104"/>
    <mergeCell ref="B98:J98"/>
    <mergeCell ref="B99:J99"/>
    <mergeCell ref="B100:H100"/>
    <mergeCell ref="B105:J105"/>
    <mergeCell ref="B106:J106"/>
    <mergeCell ref="B107:H107"/>
    <mergeCell ref="B101:H101"/>
    <mergeCell ref="B65:J65"/>
    <mergeCell ref="B66:H66"/>
    <mergeCell ref="B60:H60"/>
    <mergeCell ref="B69:J69"/>
    <mergeCell ref="B83:J83"/>
    <mergeCell ref="B75:J75"/>
    <mergeCell ref="B76:J76"/>
    <mergeCell ref="B77:J77"/>
    <mergeCell ref="B78:H78"/>
    <mergeCell ref="B67:H67"/>
    <mergeCell ref="B61:H61"/>
    <mergeCell ref="B70:H70"/>
    <mergeCell ref="B81:J81"/>
    <mergeCell ref="B82:J82"/>
    <mergeCell ref="B71:H71"/>
    <mergeCell ref="B72:H72"/>
    <mergeCell ref="B57:J57"/>
    <mergeCell ref="B58:J58"/>
    <mergeCell ref="B59:J59"/>
    <mergeCell ref="B63:J63"/>
    <mergeCell ref="B64:J64"/>
    <mergeCell ref="B55:H55"/>
    <mergeCell ref="AX3:AZ3"/>
    <mergeCell ref="B52:J52"/>
    <mergeCell ref="B51:J51"/>
    <mergeCell ref="B53:J53"/>
    <mergeCell ref="B47:G47"/>
    <mergeCell ref="B48:G48"/>
    <mergeCell ref="B49:G49"/>
    <mergeCell ref="B54:H54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Owner</cp:lastModifiedBy>
  <cp:revision>0</cp:revision>
  <cp:lastPrinted>2018-10-11T12:47:56Z</cp:lastPrinted>
  <dcterms:created xsi:type="dcterms:W3CDTF">2017-05-06T14:35:52Z</dcterms:created>
  <dcterms:modified xsi:type="dcterms:W3CDTF">2022-12-29T10:20:53Z</dcterms:modified>
  <dc:language>en-GB</dc:language>
</cp:coreProperties>
</file>