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0" windowWidth="22800" windowHeight="12360" tabRatio="459"/>
  </bookViews>
  <sheets>
    <sheet name="Sheet1" sheetId="1" r:id="rId1"/>
  </sheets>
  <definedNames>
    <definedName name="_xlnm._FilterDatabase" localSheetId="0" hidden="1">Sheet1!$B$5:$AT$35</definedName>
    <definedName name="_xlfn_IFERROR">NA()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5" i="1"/>
  <c r="E15"/>
  <c r="D21"/>
  <c r="D10"/>
  <c r="D12"/>
  <c r="D18"/>
  <c r="D17"/>
  <c r="D16"/>
  <c r="D20"/>
  <c r="D19"/>
  <c r="D24"/>
  <c r="D22"/>
  <c r="D23"/>
  <c r="D25"/>
  <c r="D26"/>
  <c r="D27"/>
  <c r="D28"/>
  <c r="D29"/>
  <c r="D30"/>
  <c r="D31"/>
  <c r="D32"/>
  <c r="D33"/>
  <c r="D34"/>
  <c r="D35"/>
  <c r="D13"/>
  <c r="E7"/>
  <c r="D7"/>
  <c r="A7"/>
  <c r="A8" s="1"/>
  <c r="A9" s="1"/>
  <c r="A6"/>
  <c r="E6"/>
  <c r="D6"/>
  <c r="E9"/>
  <c r="D9"/>
  <c r="E8"/>
  <c r="D8"/>
  <c r="C8"/>
  <c r="E11"/>
  <c r="E13"/>
  <c r="D11"/>
  <c r="C13"/>
  <c r="C30"/>
  <c r="AS30" s="1"/>
  <c r="E30"/>
  <c r="AT30"/>
  <c r="D14"/>
  <c r="C11"/>
  <c r="E16"/>
  <c r="C14"/>
  <c r="C34"/>
  <c r="AT6"/>
  <c r="AT10"/>
  <c r="AT11"/>
  <c r="AT9"/>
  <c r="AT12"/>
  <c r="AT16"/>
  <c r="AT13"/>
  <c r="AT15"/>
  <c r="AT14"/>
  <c r="AT24"/>
  <c r="AT7"/>
  <c r="AT25"/>
  <c r="AT18"/>
  <c r="AT26"/>
  <c r="AT23"/>
  <c r="AT20"/>
  <c r="AT27"/>
  <c r="AT22"/>
  <c r="AT19"/>
  <c r="AT28"/>
  <c r="AT17"/>
  <c r="AT29"/>
  <c r="AT21"/>
  <c r="AT31"/>
  <c r="AT33"/>
  <c r="AT35"/>
  <c r="AT32"/>
  <c r="AT34"/>
  <c r="AT8"/>
  <c r="C6"/>
  <c r="C10"/>
  <c r="C9"/>
  <c r="C12"/>
  <c r="C16"/>
  <c r="C15"/>
  <c r="C24"/>
  <c r="C7"/>
  <c r="C25"/>
  <c r="C18"/>
  <c r="C26"/>
  <c r="C23"/>
  <c r="C20"/>
  <c r="C27"/>
  <c r="C22"/>
  <c r="C19"/>
  <c r="C28"/>
  <c r="C17"/>
  <c r="C29"/>
  <c r="C21"/>
  <c r="C31"/>
  <c r="C33"/>
  <c r="C35"/>
  <c r="C32"/>
  <c r="E12"/>
  <c r="E10"/>
  <c r="E26"/>
  <c r="E23"/>
  <c r="E22"/>
  <c r="E27"/>
  <c r="E25"/>
  <c r="E24"/>
  <c r="E19"/>
  <c r="E18"/>
  <c r="E29"/>
  <c r="E20"/>
  <c r="E17"/>
  <c r="E21"/>
  <c r="E31"/>
  <c r="E28"/>
  <c r="E33"/>
  <c r="E35"/>
  <c r="E32"/>
  <c r="E34"/>
  <c r="E14"/>
  <c r="I38"/>
  <c r="G38"/>
  <c r="H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G37"/>
  <c r="H37"/>
  <c r="J37"/>
  <c r="J39" s="1"/>
  <c r="K37"/>
  <c r="L37"/>
  <c r="M37"/>
  <c r="N37"/>
  <c r="N39" s="1"/>
  <c r="O37"/>
  <c r="P37"/>
  <c r="Q37"/>
  <c r="R37"/>
  <c r="R39" s="1"/>
  <c r="S37"/>
  <c r="T37"/>
  <c r="U37"/>
  <c r="V37"/>
  <c r="V39" s="1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F38"/>
  <c r="F37"/>
  <c r="AS33" l="1"/>
  <c r="AN39"/>
  <c r="AL39"/>
  <c r="AH39"/>
  <c r="AD39"/>
  <c r="AS8"/>
  <c r="Z39"/>
  <c r="P39"/>
  <c r="T39"/>
  <c r="L39"/>
  <c r="F39"/>
  <c r="H39"/>
  <c r="AJ39"/>
  <c r="AF39"/>
  <c r="AB39"/>
  <c r="I37"/>
  <c r="X39"/>
  <c r="H36"/>
  <c r="X36"/>
  <c r="Z36"/>
  <c r="AB36"/>
  <c r="AD36"/>
  <c r="AF36"/>
  <c r="AH36"/>
  <c r="AJ36"/>
  <c r="T36"/>
  <c r="V36"/>
  <c r="AS21" l="1"/>
  <c r="AS7"/>
  <c r="AS32"/>
  <c r="AS13"/>
  <c r="AS23"/>
  <c r="AS12"/>
  <c r="AS25"/>
  <c r="AN36"/>
  <c r="AS6"/>
  <c r="AS10"/>
  <c r="AS18"/>
  <c r="AS14"/>
  <c r="AS35"/>
  <c r="AS28"/>
  <c r="AS34"/>
  <c r="AS19"/>
  <c r="AS31"/>
  <c r="AS17"/>
  <c r="AS9"/>
  <c r="AL36"/>
  <c r="R36"/>
  <c r="P36"/>
  <c r="N36"/>
  <c r="L36"/>
  <c r="J36"/>
  <c r="F36"/>
  <c r="AS24" l="1"/>
  <c r="AS20"/>
  <c r="AS22"/>
  <c r="AS11"/>
  <c r="AS15"/>
  <c r="AS26"/>
  <c r="AS16"/>
  <c r="AS29"/>
  <c r="AS27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</calcChain>
</file>

<file path=xl/sharedStrings.xml><?xml version="1.0" encoding="utf-8"?>
<sst xmlns="http://schemas.openxmlformats.org/spreadsheetml/2006/main" count="177" uniqueCount="110">
  <si>
    <t xml:space="preserve"> </t>
  </si>
  <si>
    <t>Name</t>
  </si>
  <si>
    <t>Pts</t>
  </si>
  <si>
    <t>Diff</t>
  </si>
  <si>
    <t>Avg</t>
  </si>
  <si>
    <t>Nouri</t>
  </si>
  <si>
    <t>Tony</t>
  </si>
  <si>
    <t>Arthur</t>
  </si>
  <si>
    <t>Reg</t>
  </si>
  <si>
    <t>Charles</t>
  </si>
  <si>
    <t>Brian</t>
  </si>
  <si>
    <t>Sheila</t>
  </si>
  <si>
    <t>Hugh</t>
  </si>
  <si>
    <t>Irene</t>
  </si>
  <si>
    <t>No. of Players:-</t>
  </si>
  <si>
    <t>Not counted</t>
  </si>
  <si>
    <t>Played</t>
  </si>
  <si>
    <t>Points</t>
  </si>
  <si>
    <t>Mike</t>
  </si>
  <si>
    <t>Bob Price</t>
  </si>
  <si>
    <t>John Baxter</t>
  </si>
  <si>
    <t>Gary</t>
  </si>
  <si>
    <t>Jane</t>
  </si>
  <si>
    <t>Ewan</t>
  </si>
  <si>
    <t>28/12</t>
  </si>
  <si>
    <t>Amy</t>
  </si>
  <si>
    <t>Claire</t>
  </si>
  <si>
    <t>Allan</t>
  </si>
  <si>
    <t>Chris M.</t>
  </si>
  <si>
    <t xml:space="preserve">Chris C.  </t>
  </si>
  <si>
    <t>Roz</t>
  </si>
  <si>
    <t>Rachael</t>
  </si>
  <si>
    <t>Helen</t>
  </si>
  <si>
    <t>John Geddes</t>
  </si>
  <si>
    <t>Alex</t>
  </si>
  <si>
    <t>Jim Britton</t>
  </si>
  <si>
    <t>COVENTRY PETANQUE CLUB  -WINTER LEAGUE 2021 -22  (20 weeks)</t>
  </si>
  <si>
    <t>08/10</t>
  </si>
  <si>
    <t>15/10</t>
  </si>
  <si>
    <t>22/10</t>
  </si>
  <si>
    <t>29/10</t>
  </si>
  <si>
    <t>12/11</t>
  </si>
  <si>
    <t>19/11</t>
  </si>
  <si>
    <t>10/12</t>
  </si>
  <si>
    <t>24/11</t>
  </si>
  <si>
    <t>17/12</t>
  </si>
  <si>
    <t>29/01</t>
  </si>
  <si>
    <t>12/02</t>
  </si>
  <si>
    <t>26/02</t>
  </si>
  <si>
    <t>12/03</t>
  </si>
  <si>
    <t>19/03</t>
  </si>
  <si>
    <t>26/03</t>
  </si>
  <si>
    <t>To</t>
  </si>
  <si>
    <t>coumt</t>
  </si>
  <si>
    <t>Brenda</t>
  </si>
  <si>
    <t>Roger</t>
  </si>
  <si>
    <t>Kevin</t>
  </si>
  <si>
    <t>Arthur &amp; nori (13) v. Helen &amp; Reg (12)</t>
  </si>
  <si>
    <t xml:space="preserve">Jim (13) v. Chris&amp; Roger (8) </t>
  </si>
  <si>
    <t>Tony &amp; Gary (13) v. Brian &amp; Kevin (2)</t>
  </si>
  <si>
    <t xml:space="preserve">Charles &amp; Sheila (13) v.Hugh &amp; Brenda (7 ) </t>
  </si>
  <si>
    <t>Results 22nd October 2021</t>
  </si>
  <si>
    <t>no lights at club</t>
  </si>
  <si>
    <t>Results 17th Dec 2021</t>
  </si>
  <si>
    <t>Tony Gary      13  v    7  Nouri Mike</t>
  </si>
  <si>
    <t>Ewan  Alex     13  v    4  Kevin  Irene</t>
  </si>
  <si>
    <t>Brian  Jim       13  v    5  John  Roger</t>
  </si>
  <si>
    <t>lights cut out, 1 point awarded for turning up</t>
  </si>
  <si>
    <t>Results 14th Jan 2022</t>
  </si>
  <si>
    <t>Claire   Charles   Kevin   13  v  12   Nouri  Gary</t>
  </si>
  <si>
    <t>John G   Amy  13  v 3  Roger   Mike</t>
  </si>
  <si>
    <t>Jane   John B  5   v  13   Brian    Tony</t>
  </si>
  <si>
    <t>T.Pts</t>
  </si>
  <si>
    <t>T.Diff</t>
  </si>
  <si>
    <t>21/01</t>
  </si>
  <si>
    <t>Results 21st Jan 2022</t>
  </si>
  <si>
    <t>John G  Claire  13 v 5 Nouri  John B</t>
  </si>
  <si>
    <t>Amy   Jim   13 v 12   Tony  hugh</t>
  </si>
  <si>
    <t>Jane Mike 5   v 13  Irene   Kevin</t>
  </si>
  <si>
    <t>Results 29th Jan 2022</t>
  </si>
  <si>
    <t>Claire, Nouri, Tony  13   v   7   Charlie , john B</t>
  </si>
  <si>
    <t>Jane, Kevin, Irene 5   v  13   Amy, Gary, Roger</t>
  </si>
  <si>
    <t>John G, Mike   13  v  0  Hugh, Jim</t>
  </si>
  <si>
    <t>Results 12th feb 2022</t>
  </si>
  <si>
    <t>Tony Claire 9 v 13 Brian Mike</t>
  </si>
  <si>
    <t>Kevin Hugh 13 v 9 Chris C   Jim</t>
  </si>
  <si>
    <t>Jane Gary  8 v 13  Charles Roger</t>
  </si>
  <si>
    <t>18/02</t>
  </si>
  <si>
    <t>Brian Claire 13 v 10 John G  Jane</t>
  </si>
  <si>
    <t>Tony Amy 9 v 13 Nouri Kevin</t>
  </si>
  <si>
    <t>Gary John B  2 v 13 Irene Mike</t>
  </si>
  <si>
    <t>Best 10 Scores to count</t>
  </si>
  <si>
    <t>Tony 13 v 7 Brian Jim</t>
  </si>
  <si>
    <t>Irene Mike 8 v 13 Hugh and charles</t>
  </si>
  <si>
    <t>Results 25th feb 2022</t>
  </si>
  <si>
    <t>Results 18th feb 2022</t>
  </si>
  <si>
    <t>Results 11th march 2022</t>
  </si>
  <si>
    <t>Gary Jim 13 v 4 Claire Kevin</t>
  </si>
  <si>
    <t>John G Nouri 13 v 8 Jane Mike Brian</t>
  </si>
  <si>
    <t>Results 19th march 2022</t>
  </si>
  <si>
    <t>Claire Mike Amy 13 v 8 Tony Jim Alex</t>
  </si>
  <si>
    <t>John B Nouri 13 v11 Jane John G</t>
  </si>
  <si>
    <t>Brian Irene 13 v 3 Gary Kevin</t>
  </si>
  <si>
    <t>Keith</t>
  </si>
  <si>
    <t>Claire Chris Hugh 13  v 5 John G Reg Tony</t>
  </si>
  <si>
    <t>Charlie Sheila 13 v 5 John B Nouri</t>
  </si>
  <si>
    <t>Jane Irene 13 v 7 Brian Amy</t>
  </si>
  <si>
    <t>Jim Gary 13 v 8 Keith Alex</t>
  </si>
  <si>
    <t>Results 25th march 2022</t>
  </si>
  <si>
    <t>Week 20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</si>
</sst>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  <font>
      <b/>
      <i/>
      <sz val="12"/>
      <name val="Arial"/>
      <family val="2"/>
    </font>
    <font>
      <sz val="12"/>
      <name val="Lucida Console"/>
      <family val="3"/>
    </font>
    <font>
      <b/>
      <u/>
      <sz val="12"/>
      <name val="Lucida Console"/>
      <family val="3"/>
    </font>
    <font>
      <sz val="12"/>
      <color rgb="FFFF8080"/>
      <name val="Arial"/>
      <family val="2"/>
    </font>
    <font>
      <sz val="12"/>
      <color rgb="FFFF0000"/>
      <name val="Arial"/>
      <family val="2"/>
    </font>
    <font>
      <sz val="13"/>
      <color rgb="FF21212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C0C0C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rgb="FFFFFFCC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3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2" fontId="3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6" fillId="2" borderId="5" xfId="0" applyFont="1" applyFill="1" applyBorder="1"/>
    <xf numFmtId="0" fontId="7" fillId="2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3" fillId="0" borderId="0" xfId="0" applyFont="1" applyBorder="1"/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6" borderId="0" xfId="0" applyFont="1" applyFill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/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3" fillId="7" borderId="0" xfId="0" applyFont="1" applyFill="1"/>
    <xf numFmtId="0" fontId="3" fillId="3" borderId="0" xfId="0" applyFont="1" applyFill="1"/>
    <xf numFmtId="0" fontId="13" fillId="3" borderId="0" xfId="0" applyFont="1" applyFill="1"/>
    <xf numFmtId="0" fontId="3" fillId="8" borderId="0" xfId="0" applyFont="1" applyFill="1"/>
    <xf numFmtId="0" fontId="13" fillId="8" borderId="0" xfId="0" applyFont="1" applyFill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164" fontId="2" fillId="0" borderId="6" xfId="0" quotePrefix="1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4" fillId="2" borderId="0" xfId="0" applyFont="1" applyFill="1" applyBorder="1"/>
    <xf numFmtId="0" fontId="14" fillId="0" borderId="0" xfId="0" applyFont="1"/>
    <xf numFmtId="0" fontId="6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6" xfId="0" quotePrefix="1" applyNumberFormat="1" applyFont="1" applyBorder="1" applyAlignment="1">
      <alignment horizontal="center"/>
    </xf>
    <xf numFmtId="2" fontId="2" fillId="0" borderId="6" xfId="0" quotePrefix="1" applyNumberFormat="1" applyFont="1" applyBorder="1" applyAlignment="1">
      <alignment horizontal="center"/>
    </xf>
    <xf numFmtId="0" fontId="2" fillId="0" borderId="3" xfId="0" applyFont="1" applyBorder="1"/>
    <xf numFmtId="0" fontId="4" fillId="10" borderId="5" xfId="0" applyFont="1" applyFill="1" applyBorder="1"/>
    <xf numFmtId="0" fontId="4" fillId="10" borderId="3" xfId="0" applyFont="1" applyFill="1" applyBorder="1"/>
    <xf numFmtId="0" fontId="2" fillId="9" borderId="0" xfId="0" applyFont="1" applyFill="1"/>
    <xf numFmtId="0" fontId="4" fillId="12" borderId="5" xfId="0" applyFont="1" applyFill="1" applyBorder="1"/>
    <xf numFmtId="0" fontId="4" fillId="12" borderId="3" xfId="0" applyFont="1" applyFill="1" applyBorder="1"/>
    <xf numFmtId="0" fontId="2" fillId="11" borderId="0" xfId="0" applyFont="1" applyFill="1"/>
    <xf numFmtId="0" fontId="15" fillId="0" borderId="0" xfId="0" applyFont="1" applyAlignment="1">
      <alignment wrapText="1"/>
    </xf>
    <xf numFmtId="0" fontId="9" fillId="10" borderId="3" xfId="0" applyFont="1" applyFill="1" applyBorder="1"/>
    <xf numFmtId="0" fontId="4" fillId="9" borderId="3" xfId="0" applyFont="1" applyFill="1" applyBorder="1" applyAlignment="1">
      <alignment horizontal="right"/>
    </xf>
    <xf numFmtId="2" fontId="8" fillId="4" borderId="5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13" borderId="3" xfId="0" applyFont="1" applyFill="1" applyBorder="1"/>
    <xf numFmtId="0" fontId="4" fillId="13" borderId="5" xfId="0" applyFont="1" applyFill="1" applyBorder="1"/>
    <xf numFmtId="0" fontId="4" fillId="14" borderId="3" xfId="0" applyFont="1" applyFill="1" applyBorder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5" borderId="5" xfId="0" applyFont="1" applyFill="1" applyBorder="1"/>
    <xf numFmtId="0" fontId="4" fillId="13" borderId="0" xfId="0" applyFont="1" applyFill="1"/>
    <xf numFmtId="0" fontId="4" fillId="14" borderId="5" xfId="0" applyFont="1" applyFill="1" applyBorder="1"/>
    <xf numFmtId="0" fontId="4" fillId="0" borderId="3" xfId="0" applyFont="1" applyFill="1" applyBorder="1"/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9"/>
  <sheetViews>
    <sheetView showGridLines="0" tabSelected="1" zoomScale="75" zoomScaleNormal="75" zoomScalePageLayoutView="75" workbookViewId="0">
      <selection activeCell="J17" sqref="J17"/>
    </sheetView>
  </sheetViews>
  <sheetFormatPr defaultRowHeight="12.75"/>
  <cols>
    <col min="1" max="1" width="5.5703125" style="6" customWidth="1"/>
    <col min="2" max="2" width="16.7109375" customWidth="1"/>
    <col min="3" max="3" width="7.7109375" style="1" customWidth="1"/>
    <col min="4" max="4" width="6.85546875" style="2" bestFit="1" customWidth="1"/>
    <col min="5" max="5" width="7" bestFit="1" customWidth="1"/>
    <col min="6" max="6" width="5.7109375" customWidth="1"/>
    <col min="7" max="41" width="5.7109375" style="3" customWidth="1"/>
    <col min="42" max="42" width="8.85546875" style="1" customWidth="1"/>
    <col min="43" max="43" width="7.85546875" style="4" customWidth="1"/>
    <col min="44" max="44" width="7" style="5" customWidth="1"/>
    <col min="45" max="45" width="7.5703125" style="7" customWidth="1"/>
    <col min="46" max="46" width="14.7109375" customWidth="1"/>
    <col min="47" max="1022" width="9" customWidth="1"/>
  </cols>
  <sheetData>
    <row r="1" spans="1:46" ht="13.5" customHeight="1">
      <c r="A1" s="8"/>
      <c r="B1" s="9"/>
      <c r="C1" s="9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54"/>
      <c r="AL1" s="9"/>
      <c r="AM1" s="9"/>
      <c r="AN1" s="9"/>
      <c r="AO1" s="9"/>
      <c r="AP1" s="11"/>
      <c r="AQ1" s="12"/>
      <c r="AR1" s="9"/>
      <c r="AS1" s="9"/>
    </row>
    <row r="2" spans="1:46" ht="13.5" customHeight="1">
      <c r="A2" s="8"/>
      <c r="B2" s="55" t="s">
        <v>109</v>
      </c>
      <c r="C2" s="9"/>
      <c r="D2" s="8"/>
      <c r="E2" s="9"/>
      <c r="F2" s="9"/>
      <c r="G2" s="9"/>
      <c r="H2" s="9"/>
      <c r="I2" s="13" t="s">
        <v>36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54"/>
      <c r="AL2" s="28"/>
      <c r="AM2" s="9"/>
      <c r="AN2" s="9"/>
      <c r="AO2" s="9"/>
      <c r="AP2" s="11"/>
      <c r="AQ2" s="12"/>
      <c r="AR2" s="9"/>
      <c r="AS2" s="9"/>
    </row>
    <row r="3" spans="1:46" ht="13.5" customHeight="1">
      <c r="A3" s="8"/>
      <c r="B3" s="9"/>
      <c r="C3" s="9"/>
      <c r="D3" s="8"/>
      <c r="E3" s="9"/>
      <c r="F3" s="3">
        <v>1</v>
      </c>
      <c r="G3" s="3" t="s">
        <v>0</v>
      </c>
      <c r="H3" s="3">
        <v>2</v>
      </c>
      <c r="J3" s="3">
        <v>3</v>
      </c>
      <c r="L3" s="3">
        <v>4</v>
      </c>
      <c r="N3" s="3">
        <v>5</v>
      </c>
      <c r="P3" s="3">
        <v>6</v>
      </c>
      <c r="R3" s="3">
        <v>7</v>
      </c>
      <c r="T3" s="3">
        <v>8</v>
      </c>
      <c r="V3" s="3">
        <v>9</v>
      </c>
      <c r="X3" s="3">
        <v>12</v>
      </c>
      <c r="Z3" s="3">
        <v>13</v>
      </c>
      <c r="AB3" s="3">
        <v>14</v>
      </c>
      <c r="AD3">
        <v>15</v>
      </c>
      <c r="AE3"/>
      <c r="AF3" s="3">
        <v>16</v>
      </c>
      <c r="AH3" s="3">
        <v>17</v>
      </c>
      <c r="AJ3" s="3">
        <v>18</v>
      </c>
      <c r="AL3" s="3">
        <v>19</v>
      </c>
      <c r="AN3" s="3">
        <v>20</v>
      </c>
      <c r="AP3" s="11"/>
      <c r="AQ3" s="12"/>
      <c r="AR3" s="9"/>
      <c r="AS3" s="9"/>
    </row>
    <row r="4" spans="1:46" ht="17.45" customHeight="1" thickBot="1">
      <c r="B4" s="3"/>
      <c r="C4" s="16" t="s">
        <v>52</v>
      </c>
      <c r="D4" s="50"/>
      <c r="E4" s="51"/>
      <c r="F4" s="59" t="s">
        <v>37</v>
      </c>
      <c r="G4" s="53" t="s">
        <v>0</v>
      </c>
      <c r="H4" s="52" t="s">
        <v>38</v>
      </c>
      <c r="I4" s="53" t="s">
        <v>0</v>
      </c>
      <c r="J4" s="52" t="s">
        <v>39</v>
      </c>
      <c r="K4" s="53" t="s">
        <v>0</v>
      </c>
      <c r="L4" s="52" t="s">
        <v>40</v>
      </c>
      <c r="M4" s="53" t="s">
        <v>0</v>
      </c>
      <c r="N4" s="52" t="s">
        <v>41</v>
      </c>
      <c r="O4" s="53" t="s">
        <v>0</v>
      </c>
      <c r="P4" s="52" t="s">
        <v>42</v>
      </c>
      <c r="Q4" s="53" t="s">
        <v>0</v>
      </c>
      <c r="R4" s="52" t="s">
        <v>44</v>
      </c>
      <c r="S4" s="53" t="s">
        <v>0</v>
      </c>
      <c r="T4" s="59" t="s">
        <v>43</v>
      </c>
      <c r="U4" s="53"/>
      <c r="V4" s="59" t="s">
        <v>45</v>
      </c>
      <c r="W4" s="53"/>
      <c r="X4" s="59">
        <v>14</v>
      </c>
      <c r="Y4" s="53"/>
      <c r="Z4" s="59" t="s">
        <v>74</v>
      </c>
      <c r="AA4" s="53"/>
      <c r="AB4" s="59" t="s">
        <v>46</v>
      </c>
      <c r="AC4" s="53"/>
      <c r="AD4" s="59" t="s">
        <v>47</v>
      </c>
      <c r="AE4" s="53"/>
      <c r="AF4" s="59" t="s">
        <v>87</v>
      </c>
      <c r="AG4" s="53"/>
      <c r="AH4" s="59" t="s">
        <v>48</v>
      </c>
      <c r="AI4" s="53"/>
      <c r="AJ4" s="52" t="s">
        <v>49</v>
      </c>
      <c r="AK4" s="49"/>
      <c r="AL4" s="52" t="s">
        <v>50</v>
      </c>
      <c r="AM4" s="52"/>
      <c r="AN4" s="59" t="s">
        <v>51</v>
      </c>
      <c r="AO4" s="52"/>
      <c r="AP4" s="53" t="s">
        <v>0</v>
      </c>
      <c r="AQ4" s="53" t="s">
        <v>0</v>
      </c>
      <c r="AR4" s="53" t="s">
        <v>0</v>
      </c>
      <c r="AS4" s="53" t="s">
        <v>0</v>
      </c>
    </row>
    <row r="5" spans="1:46" ht="17.25" thickTop="1" thickBot="1">
      <c r="A5" s="8"/>
      <c r="B5" s="56" t="s">
        <v>1</v>
      </c>
      <c r="C5" s="15" t="s">
        <v>53</v>
      </c>
      <c r="D5" s="17" t="s">
        <v>72</v>
      </c>
      <c r="E5" s="17" t="s">
        <v>73</v>
      </c>
      <c r="F5" s="18" t="s">
        <v>2</v>
      </c>
      <c r="G5" s="14" t="s">
        <v>3</v>
      </c>
      <c r="H5" s="18" t="s">
        <v>2</v>
      </c>
      <c r="I5" s="14" t="s">
        <v>3</v>
      </c>
      <c r="J5" s="18" t="s">
        <v>2</v>
      </c>
      <c r="K5" s="14" t="s">
        <v>3</v>
      </c>
      <c r="L5" s="18" t="s">
        <v>2</v>
      </c>
      <c r="M5" s="14" t="s">
        <v>3</v>
      </c>
      <c r="N5" s="18" t="s">
        <v>2</v>
      </c>
      <c r="O5" s="14" t="s">
        <v>3</v>
      </c>
      <c r="P5" s="18" t="s">
        <v>2</v>
      </c>
      <c r="Q5" s="14" t="s">
        <v>3</v>
      </c>
      <c r="R5" s="18" t="s">
        <v>2</v>
      </c>
      <c r="S5" s="14" t="s">
        <v>3</v>
      </c>
      <c r="T5" s="18" t="s">
        <v>2</v>
      </c>
      <c r="U5" s="14" t="s">
        <v>3</v>
      </c>
      <c r="V5" s="18" t="s">
        <v>2</v>
      </c>
      <c r="W5" s="14" t="s">
        <v>3</v>
      </c>
      <c r="X5" s="18" t="s">
        <v>2</v>
      </c>
      <c r="Y5" s="14" t="s">
        <v>3</v>
      </c>
      <c r="Z5" s="58" t="s">
        <v>24</v>
      </c>
      <c r="AA5" s="18" t="s">
        <v>3</v>
      </c>
      <c r="AB5" s="18" t="s">
        <v>2</v>
      </c>
      <c r="AC5" s="14" t="s">
        <v>3</v>
      </c>
      <c r="AD5" s="18" t="s">
        <v>2</v>
      </c>
      <c r="AE5" s="14" t="s">
        <v>3</v>
      </c>
      <c r="AF5" s="18" t="s">
        <v>2</v>
      </c>
      <c r="AG5" s="14" t="s">
        <v>3</v>
      </c>
      <c r="AH5" s="58" t="s">
        <v>24</v>
      </c>
      <c r="AI5" s="18" t="s">
        <v>3</v>
      </c>
      <c r="AJ5" s="18" t="s">
        <v>2</v>
      </c>
      <c r="AK5" s="14" t="s">
        <v>3</v>
      </c>
      <c r="AL5" s="18" t="s">
        <v>2</v>
      </c>
      <c r="AM5" s="14" t="s">
        <v>3</v>
      </c>
      <c r="AN5" s="58" t="s">
        <v>24</v>
      </c>
      <c r="AO5" s="18" t="s">
        <v>3</v>
      </c>
      <c r="AP5" s="18" t="s">
        <v>16</v>
      </c>
      <c r="AQ5" s="18" t="s">
        <v>17</v>
      </c>
      <c r="AR5" s="14" t="s">
        <v>3</v>
      </c>
      <c r="AS5" s="16" t="s">
        <v>4</v>
      </c>
      <c r="AT5" s="56" t="s">
        <v>1</v>
      </c>
    </row>
    <row r="6" spans="1:46" ht="16.5" thickTop="1">
      <c r="A6" s="8">
        <f>A5+1</f>
        <v>1</v>
      </c>
      <c r="B6" s="20" t="s">
        <v>10</v>
      </c>
      <c r="C6" s="21">
        <f>COUNTA(F6,H6,J6,L6,V6,X6,Z6,AB6,AD6,AF6,AH6,AJ6,AL6,AN6)</f>
        <v>12</v>
      </c>
      <c r="D6" s="70">
        <f>SUM(F6+H6+N6+P6+R6+AH6+AJ6+V6+X6+Z6+AB6+AD6+AF6+AL6+L6)</f>
        <v>24</v>
      </c>
      <c r="E6" s="22">
        <f>SUM(G6+I6+AQ6+M6+O6+Q6+S6+AK6+AM6+AP6+U6,W6,Y88,AA6,AC6,AE6,AG6,AI6+Y6)</f>
        <v>42</v>
      </c>
      <c r="F6" s="81">
        <v>3</v>
      </c>
      <c r="G6" s="81">
        <v>11</v>
      </c>
      <c r="H6" s="81">
        <v>3</v>
      </c>
      <c r="I6" s="81">
        <v>9</v>
      </c>
      <c r="J6" s="85">
        <v>1</v>
      </c>
      <c r="K6" s="85">
        <v>-11</v>
      </c>
      <c r="L6" s="64">
        <v>1</v>
      </c>
      <c r="M6" s="64"/>
      <c r="N6" s="61"/>
      <c r="O6" s="61"/>
      <c r="P6" s="61"/>
      <c r="Q6" s="61"/>
      <c r="R6" s="61"/>
      <c r="S6" s="61"/>
      <c r="T6" s="61"/>
      <c r="U6" s="61"/>
      <c r="V6" s="81">
        <v>3</v>
      </c>
      <c r="W6" s="81">
        <v>8</v>
      </c>
      <c r="X6" s="86">
        <v>3</v>
      </c>
      <c r="Y6" s="81">
        <v>8</v>
      </c>
      <c r="Z6" s="23"/>
      <c r="AA6" s="23"/>
      <c r="AB6" s="23"/>
      <c r="AC6" s="23"/>
      <c r="AD6" s="81">
        <v>3</v>
      </c>
      <c r="AE6" s="81">
        <v>4</v>
      </c>
      <c r="AF6" s="81">
        <v>3</v>
      </c>
      <c r="AG6" s="81">
        <v>3</v>
      </c>
      <c r="AH6" s="81">
        <v>1</v>
      </c>
      <c r="AI6" s="81">
        <v>-6</v>
      </c>
      <c r="AJ6" s="81">
        <v>1</v>
      </c>
      <c r="AK6" s="81">
        <v>-5</v>
      </c>
      <c r="AL6" s="81">
        <v>3</v>
      </c>
      <c r="AM6" s="81">
        <v>10</v>
      </c>
      <c r="AN6" s="87">
        <v>1</v>
      </c>
      <c r="AO6" s="87">
        <v>-6</v>
      </c>
      <c r="AP6" s="24"/>
      <c r="AQ6" s="25"/>
      <c r="AR6" s="25"/>
      <c r="AS6" s="19">
        <f>IFERROR(D6/C6,0)</f>
        <v>2</v>
      </c>
      <c r="AT6" s="20" t="str">
        <f>B6</f>
        <v>Brian</v>
      </c>
    </row>
    <row r="7" spans="1:46" ht="15.75">
      <c r="A7" s="84">
        <f>A6+1</f>
        <v>2</v>
      </c>
      <c r="B7" s="20" t="s">
        <v>26</v>
      </c>
      <c r="C7" s="21">
        <f>COUNTA(F7,H7,J7,L7,V7,X7,Z7,AB7,AD7,AF7,AH7,AJ7,AL7,AN7)</f>
        <v>9</v>
      </c>
      <c r="D7" s="70">
        <f>SUM(F7+H7+J7+L7+N7+P7+AN7+AH7+AJ7+AL7+V7+X7+Z7+AB7+AD7+AF7)</f>
        <v>23</v>
      </c>
      <c r="E7" s="22">
        <f>SUM(G7+I7+K7+M7+O7+Q7+S7+AK7+AM7+AO7+U7,W7,Y89,AA7,AC7,AE7,AG7,AI7+Y7)</f>
        <v>22</v>
      </c>
      <c r="F7" s="10"/>
      <c r="G7" s="10"/>
      <c r="H7" s="10">
        <v>3</v>
      </c>
      <c r="I7" s="10">
        <v>4</v>
      </c>
      <c r="J7" s="10"/>
      <c r="K7" s="10"/>
      <c r="L7" s="65"/>
      <c r="M7" s="65"/>
      <c r="N7" s="62"/>
      <c r="O7" s="61"/>
      <c r="P7" s="62"/>
      <c r="Q7" s="62"/>
      <c r="R7" s="62"/>
      <c r="S7" s="62"/>
      <c r="T7" s="62"/>
      <c r="U7" s="62"/>
      <c r="V7" s="10"/>
      <c r="W7" s="10"/>
      <c r="X7" s="23">
        <v>3</v>
      </c>
      <c r="Y7" s="23">
        <v>1</v>
      </c>
      <c r="Z7" s="10">
        <v>3</v>
      </c>
      <c r="AA7" s="10">
        <v>8</v>
      </c>
      <c r="AB7" s="10">
        <v>3</v>
      </c>
      <c r="AC7" s="10">
        <v>6</v>
      </c>
      <c r="AD7" s="10">
        <v>1</v>
      </c>
      <c r="AE7" s="10">
        <v>-4</v>
      </c>
      <c r="AF7" s="10">
        <v>3</v>
      </c>
      <c r="AG7" s="10">
        <v>3</v>
      </c>
      <c r="AH7" s="10"/>
      <c r="AI7" s="10"/>
      <c r="AJ7" s="10">
        <v>1</v>
      </c>
      <c r="AK7" s="10">
        <v>-9</v>
      </c>
      <c r="AL7" s="10">
        <v>3</v>
      </c>
      <c r="AM7" s="10">
        <v>5</v>
      </c>
      <c r="AN7" s="10">
        <v>3</v>
      </c>
      <c r="AO7" s="10">
        <v>8</v>
      </c>
      <c r="AP7" s="24"/>
      <c r="AQ7" s="25"/>
      <c r="AR7" s="25"/>
      <c r="AS7" s="19">
        <f>IFERROR(D7/C7,0)</f>
        <v>2.5555555555555554</v>
      </c>
      <c r="AT7" s="20" t="str">
        <f>B7</f>
        <v>Claire</v>
      </c>
    </row>
    <row r="8" spans="1:46" ht="15.75">
      <c r="A8" s="84">
        <f>A7+1</f>
        <v>3</v>
      </c>
      <c r="B8" s="20" t="s">
        <v>6</v>
      </c>
      <c r="C8" s="21">
        <f>COUNTA(F8,J8,L8,V8,X8,Z8,AB8,AD8,AF8,AH8,AJ8,AL8,AN8,H8)</f>
        <v>13</v>
      </c>
      <c r="D8" s="70">
        <f>SUM(F8+J8+L8+N8+P8+R8+AH8+AJ8+AQ8+V8+X8+Z8+AB8+AD8+AF8)</f>
        <v>22</v>
      </c>
      <c r="E8" s="22">
        <f>SUM(G8+K8+M8+O8+Q8+S8+AK8+AR8+AQ8+U8,W8,Y90,AA8,AC8,AE8,AG8,AI8+Y8)</f>
        <v>37</v>
      </c>
      <c r="F8" s="80">
        <v>3</v>
      </c>
      <c r="G8" s="80">
        <v>10</v>
      </c>
      <c r="H8" s="82">
        <v>1</v>
      </c>
      <c r="I8" s="82">
        <v>-9</v>
      </c>
      <c r="J8" s="80">
        <v>3</v>
      </c>
      <c r="K8" s="80">
        <v>11</v>
      </c>
      <c r="L8" s="65">
        <v>1</v>
      </c>
      <c r="M8" s="65"/>
      <c r="N8" s="62"/>
      <c r="O8" s="62"/>
      <c r="P8" s="62"/>
      <c r="Q8" s="62"/>
      <c r="R8" s="62"/>
      <c r="S8" s="62"/>
      <c r="T8" s="62"/>
      <c r="U8" s="62"/>
      <c r="V8" s="80">
        <v>3</v>
      </c>
      <c r="W8" s="80">
        <v>5</v>
      </c>
      <c r="X8" s="80">
        <v>3</v>
      </c>
      <c r="Y8" s="80">
        <v>8</v>
      </c>
      <c r="Z8" s="80">
        <v>1</v>
      </c>
      <c r="AA8" s="80">
        <v>-1</v>
      </c>
      <c r="AB8" s="80">
        <v>3</v>
      </c>
      <c r="AC8" s="80">
        <v>6</v>
      </c>
      <c r="AD8" s="80">
        <v>1</v>
      </c>
      <c r="AE8" s="80">
        <v>-4</v>
      </c>
      <c r="AF8" s="80">
        <v>1</v>
      </c>
      <c r="AG8" s="80">
        <v>-4</v>
      </c>
      <c r="AH8" s="80">
        <v>3</v>
      </c>
      <c r="AI8" s="80">
        <v>6</v>
      </c>
      <c r="AJ8" s="10"/>
      <c r="AK8" s="10"/>
      <c r="AL8" s="82">
        <v>1</v>
      </c>
      <c r="AM8" s="82">
        <v>-5</v>
      </c>
      <c r="AN8" s="82">
        <v>1</v>
      </c>
      <c r="AO8" s="82">
        <v>-8</v>
      </c>
      <c r="AP8" s="24"/>
      <c r="AQ8" s="25"/>
      <c r="AR8" s="25"/>
      <c r="AS8" s="19">
        <f>IFERROR(D8/C8,0)</f>
        <v>1.6923076923076923</v>
      </c>
      <c r="AT8" s="20" t="str">
        <f>B8</f>
        <v>Tony</v>
      </c>
    </row>
    <row r="9" spans="1:46" ht="15.75">
      <c r="A9" s="84">
        <f>A8+1</f>
        <v>4</v>
      </c>
      <c r="B9" s="20" t="s">
        <v>5</v>
      </c>
      <c r="C9" s="21">
        <f>COUNTA(F9,H9,J9,L9,V9,X9,Z9,AB9,AD9,AF9,AH9,AJ9,AL9,AN9)</f>
        <v>11</v>
      </c>
      <c r="D9" s="70">
        <f>SUM(H9+J9+L9+N9+P9+AN9+AH9+AJ9+AL9+V9+X9+Z9+AB9+AD9+AF9)</f>
        <v>22</v>
      </c>
      <c r="E9" s="22">
        <f>SUM(AQ9+I9+K9+M9+O9+Q9+S9+AK9+AM9+AO9+U9,W9,Y91,AA9,AC9,AE9,AG9,AI9+Y9)</f>
        <v>5</v>
      </c>
      <c r="F9" s="82">
        <v>1</v>
      </c>
      <c r="G9" s="82">
        <v>-10</v>
      </c>
      <c r="H9" s="10">
        <v>3</v>
      </c>
      <c r="I9" s="10">
        <v>9</v>
      </c>
      <c r="J9" s="10">
        <v>3</v>
      </c>
      <c r="K9" s="10">
        <v>1</v>
      </c>
      <c r="L9" s="65"/>
      <c r="M9" s="65"/>
      <c r="N9" s="62"/>
      <c r="O9" s="62"/>
      <c r="P9" s="62"/>
      <c r="Q9" s="62"/>
      <c r="R9" s="62"/>
      <c r="S9" s="62"/>
      <c r="T9" s="62"/>
      <c r="U9" s="62"/>
      <c r="V9" s="10">
        <v>1</v>
      </c>
      <c r="W9" s="10">
        <v>-5</v>
      </c>
      <c r="X9" s="10">
        <v>1</v>
      </c>
      <c r="Y9" s="10">
        <v>-1</v>
      </c>
      <c r="Z9" s="10">
        <v>1</v>
      </c>
      <c r="AA9" s="10">
        <v>-8</v>
      </c>
      <c r="AB9" s="10">
        <v>3</v>
      </c>
      <c r="AC9" s="10">
        <v>6</v>
      </c>
      <c r="AD9" s="10"/>
      <c r="AE9" s="10"/>
      <c r="AF9" s="10">
        <v>3</v>
      </c>
      <c r="AG9" s="10">
        <v>4</v>
      </c>
      <c r="AH9" s="10"/>
      <c r="AI9" s="10"/>
      <c r="AJ9" s="10">
        <v>3</v>
      </c>
      <c r="AK9" s="10">
        <v>5</v>
      </c>
      <c r="AL9" s="10">
        <v>3</v>
      </c>
      <c r="AM9" s="10">
        <v>2</v>
      </c>
      <c r="AN9" s="10">
        <v>1</v>
      </c>
      <c r="AO9" s="10">
        <v>-8</v>
      </c>
      <c r="AP9" s="24"/>
      <c r="AQ9" s="25"/>
      <c r="AR9" s="25"/>
      <c r="AS9" s="19">
        <f>IFERROR(D9/C9,0)</f>
        <v>2</v>
      </c>
      <c r="AT9" s="20" t="str">
        <f>B9</f>
        <v>Nouri</v>
      </c>
    </row>
    <row r="10" spans="1:46" ht="15.75">
      <c r="A10" s="84">
        <f>A9+1</f>
        <v>5</v>
      </c>
      <c r="B10" s="20" t="s">
        <v>9</v>
      </c>
      <c r="C10" s="21">
        <f>COUNTA(F10,H10,J10,L10,V10,X10,Z10,AB10,AD10,AF10,AH10,AJ10,AL10,AN10)</f>
        <v>9</v>
      </c>
      <c r="D10" s="70">
        <f>SUM(F10+H10+J10+L10+N10+P10+AN10+AH10+AJ10+AL10+V10+X10+Z10+AB10+AD10+AF10)</f>
        <v>21</v>
      </c>
      <c r="E10" s="22">
        <f>SUM(G10+I10+K10+M10+O10+Q10+S10+AK10+AM10+AO10+U10,W10,Y92,AA10,AC10,AE10,AG10,AI10+Y10)</f>
        <v>25</v>
      </c>
      <c r="F10" s="10">
        <v>3</v>
      </c>
      <c r="G10" s="10">
        <v>10</v>
      </c>
      <c r="H10" s="10">
        <v>1</v>
      </c>
      <c r="I10" s="10">
        <v>-4</v>
      </c>
      <c r="J10" s="10">
        <v>3</v>
      </c>
      <c r="K10" s="10">
        <v>6</v>
      </c>
      <c r="L10" s="65">
        <v>1</v>
      </c>
      <c r="M10" s="65"/>
      <c r="N10" s="62"/>
      <c r="O10" s="62"/>
      <c r="P10" s="62"/>
      <c r="Q10" s="62"/>
      <c r="R10" s="62"/>
      <c r="S10" s="62"/>
      <c r="T10" s="62"/>
      <c r="U10" s="62"/>
      <c r="V10" s="10"/>
      <c r="W10" s="10"/>
      <c r="X10" s="60">
        <v>3</v>
      </c>
      <c r="Y10" s="60">
        <v>1</v>
      </c>
      <c r="Z10" s="10"/>
      <c r="AA10" s="10"/>
      <c r="AB10" s="10">
        <v>1</v>
      </c>
      <c r="AC10" s="10">
        <v>-6</v>
      </c>
      <c r="AD10" s="10">
        <v>3</v>
      </c>
      <c r="AE10" s="10">
        <v>5</v>
      </c>
      <c r="AF10" s="10"/>
      <c r="AG10" s="10"/>
      <c r="AH10" s="10">
        <v>3</v>
      </c>
      <c r="AI10" s="10">
        <v>5</v>
      </c>
      <c r="AJ10" s="10"/>
      <c r="AK10" s="10"/>
      <c r="AL10" s="10"/>
      <c r="AM10" s="10"/>
      <c r="AN10" s="10">
        <v>3</v>
      </c>
      <c r="AO10" s="10">
        <v>8</v>
      </c>
      <c r="AP10" s="24"/>
      <c r="AQ10" s="25"/>
      <c r="AR10" s="25"/>
      <c r="AS10" s="19">
        <f>IFERROR(D10/C10,0)</f>
        <v>2.3333333333333335</v>
      </c>
      <c r="AT10" s="20" t="str">
        <f>B10</f>
        <v>Charles</v>
      </c>
    </row>
    <row r="11" spans="1:46" ht="15.75">
      <c r="A11" s="84">
        <f>A10+1</f>
        <v>6</v>
      </c>
      <c r="B11" s="20" t="s">
        <v>56</v>
      </c>
      <c r="C11" s="21">
        <f>COUNTA(H11,J11,L11,V11,X11,Z11,AB11,AD11,AF11,AH11,AJ11,AL11,AN11)</f>
        <v>11</v>
      </c>
      <c r="D11" s="70">
        <f>SUM(H11+L11+N11+P11+J11+AH11+AJ11+AL11+V11+X11+Z11+AB11+AD11+AF11)</f>
        <v>21</v>
      </c>
      <c r="E11" s="22">
        <f>SUM(I11+K11+M11+O11+Q11+S11+AK11+AM11+AO11+U11,W11,Y93,AA11,AC11,AE11,AG11,AI11+Y11)</f>
        <v>-27</v>
      </c>
      <c r="F11" s="82">
        <v>1</v>
      </c>
      <c r="G11" s="82">
        <v>-11</v>
      </c>
      <c r="H11" s="80">
        <v>3</v>
      </c>
      <c r="I11" s="80">
        <v>3</v>
      </c>
      <c r="J11" s="88">
        <v>1</v>
      </c>
      <c r="K11" s="88">
        <v>-11</v>
      </c>
      <c r="L11" s="65">
        <v>1</v>
      </c>
      <c r="M11" s="65"/>
      <c r="N11" s="62"/>
      <c r="O11" s="62"/>
      <c r="P11" s="62"/>
      <c r="Q11" s="62"/>
      <c r="R11" s="62"/>
      <c r="S11" s="62"/>
      <c r="T11" s="62"/>
      <c r="U11" s="62"/>
      <c r="V11" s="80">
        <v>1</v>
      </c>
      <c r="W11" s="80">
        <v>-9</v>
      </c>
      <c r="X11" s="80">
        <v>3</v>
      </c>
      <c r="Y11" s="80">
        <v>1</v>
      </c>
      <c r="Z11" s="80">
        <v>3</v>
      </c>
      <c r="AA11" s="80">
        <v>8</v>
      </c>
      <c r="AB11" s="80">
        <v>1</v>
      </c>
      <c r="AC11" s="80">
        <v>-8</v>
      </c>
      <c r="AD11" s="80">
        <v>3</v>
      </c>
      <c r="AE11" s="80">
        <v>4</v>
      </c>
      <c r="AF11" s="80">
        <v>3</v>
      </c>
      <c r="AG11" s="80">
        <v>4</v>
      </c>
      <c r="AH11" s="10"/>
      <c r="AI11" s="10"/>
      <c r="AJ11" s="80">
        <v>1</v>
      </c>
      <c r="AK11" s="80">
        <v>-9</v>
      </c>
      <c r="AL11" s="80">
        <v>1</v>
      </c>
      <c r="AM11" s="80">
        <v>-10</v>
      </c>
      <c r="AN11" s="10"/>
      <c r="AO11" s="10"/>
      <c r="AP11" s="24"/>
      <c r="AQ11" s="25"/>
      <c r="AR11" s="25"/>
      <c r="AS11" s="19">
        <f>IFERROR(D11/C11,0)</f>
        <v>1.9090909090909092</v>
      </c>
      <c r="AT11" s="20" t="str">
        <f>B11</f>
        <v>Kevin</v>
      </c>
    </row>
    <row r="12" spans="1:46" ht="15.75">
      <c r="A12" s="84">
        <f>A11+1</f>
        <v>7</v>
      </c>
      <c r="B12" s="20" t="s">
        <v>21</v>
      </c>
      <c r="C12" s="21">
        <f>COUNTA(F12,H12,J12,L12,V12,X12,Z12,AB12,AD12,AF12,AH12,AJ12,AL12,AN12)</f>
        <v>10</v>
      </c>
      <c r="D12" s="70">
        <f>SUM(F12+H12+J12+L12+N12+P12+AN12+AH12+AJ12+AL12+V12+X12+Z12+AB12+AD12+AF12)</f>
        <v>20</v>
      </c>
      <c r="E12" s="22">
        <f>SUM(G12+I12+K12+M12+O12+Q12+S12+AK12+AM12+AO12+U12,W12,Y94,AA12,AC12,AE12,AG12,AI12+Y12)</f>
        <v>11</v>
      </c>
      <c r="F12" s="10"/>
      <c r="G12" s="10"/>
      <c r="H12" s="10"/>
      <c r="I12" s="10"/>
      <c r="J12" s="10">
        <v>3</v>
      </c>
      <c r="K12" s="10">
        <v>11</v>
      </c>
      <c r="L12" s="65">
        <v>1</v>
      </c>
      <c r="M12" s="65"/>
      <c r="N12" s="62"/>
      <c r="O12" s="62"/>
      <c r="P12" s="62"/>
      <c r="Q12" s="62"/>
      <c r="R12" s="62"/>
      <c r="S12" s="62"/>
      <c r="T12" s="62"/>
      <c r="U12" s="62"/>
      <c r="V12" s="10">
        <v>3</v>
      </c>
      <c r="W12" s="10">
        <v>5</v>
      </c>
      <c r="X12" s="10">
        <v>1</v>
      </c>
      <c r="Y12" s="10">
        <v>-1</v>
      </c>
      <c r="Z12" s="10"/>
      <c r="AA12" s="10"/>
      <c r="AB12" s="10">
        <v>3</v>
      </c>
      <c r="AC12" s="10">
        <v>8</v>
      </c>
      <c r="AD12" s="10">
        <v>1</v>
      </c>
      <c r="AE12" s="10">
        <v>-5</v>
      </c>
      <c r="AF12" s="10">
        <v>1</v>
      </c>
      <c r="AG12" s="10">
        <v>-11</v>
      </c>
      <c r="AH12" s="10"/>
      <c r="AI12" s="10"/>
      <c r="AJ12" s="10">
        <v>3</v>
      </c>
      <c r="AK12" s="10">
        <v>9</v>
      </c>
      <c r="AL12" s="60">
        <v>1</v>
      </c>
      <c r="AM12" s="10">
        <v>-10</v>
      </c>
      <c r="AN12" s="10">
        <v>3</v>
      </c>
      <c r="AO12" s="10">
        <v>5</v>
      </c>
      <c r="AP12" s="24"/>
      <c r="AQ12" s="25"/>
      <c r="AR12" s="25"/>
      <c r="AS12" s="19">
        <f>IFERROR(D12/C12,0)</f>
        <v>2</v>
      </c>
      <c r="AT12" s="20" t="str">
        <f>B12</f>
        <v>Gary</v>
      </c>
    </row>
    <row r="13" spans="1:46" ht="15.75">
      <c r="A13" s="84">
        <f>A12+1</f>
        <v>8</v>
      </c>
      <c r="B13" s="20" t="s">
        <v>35</v>
      </c>
      <c r="C13" s="21">
        <f>COUNTA(F13,H13,J13,L13,V13,X13,Z13,AB13,AD13,AF13,AH13,AJ13,AL13,AN13)</f>
        <v>11</v>
      </c>
      <c r="D13" s="70">
        <f>SUM(F13+H13+J13+L13+N13+P13+R13+AH13+AJ13+AL13+V13+X13+Z13+AN13+AD13+AF13)</f>
        <v>20</v>
      </c>
      <c r="E13" s="22">
        <f>SUM(G13+I13+K13+M13+O13+Q13+S13+AK13+AM13+AO13+U13,W13,Y95,AA13,AQ13,AE13,AG13,AI13+Y13)</f>
        <v>3</v>
      </c>
      <c r="F13" s="10">
        <v>1</v>
      </c>
      <c r="G13" s="10">
        <v>-7</v>
      </c>
      <c r="H13" s="10">
        <v>1</v>
      </c>
      <c r="I13" s="10">
        <v>-3</v>
      </c>
      <c r="J13" s="10">
        <v>3</v>
      </c>
      <c r="K13" s="10">
        <v>5</v>
      </c>
      <c r="L13" s="65"/>
      <c r="M13" s="65"/>
      <c r="N13" s="62"/>
      <c r="O13" s="62"/>
      <c r="P13" s="62"/>
      <c r="Q13" s="62"/>
      <c r="R13" s="62"/>
      <c r="S13" s="62"/>
      <c r="T13" s="62"/>
      <c r="U13" s="62"/>
      <c r="V13" s="10">
        <v>3</v>
      </c>
      <c r="W13" s="10">
        <v>8</v>
      </c>
      <c r="X13" s="10"/>
      <c r="Y13" s="10"/>
      <c r="Z13" s="10">
        <v>3</v>
      </c>
      <c r="AA13" s="10">
        <v>1</v>
      </c>
      <c r="AB13" s="82">
        <v>1</v>
      </c>
      <c r="AC13" s="82">
        <v>-13</v>
      </c>
      <c r="AD13" s="10">
        <v>1</v>
      </c>
      <c r="AE13" s="10">
        <v>-4</v>
      </c>
      <c r="AF13" s="10"/>
      <c r="AG13" s="10"/>
      <c r="AH13" s="10">
        <v>1</v>
      </c>
      <c r="AI13" s="10">
        <v>-6</v>
      </c>
      <c r="AJ13" s="10">
        <v>3</v>
      </c>
      <c r="AK13" s="10">
        <v>9</v>
      </c>
      <c r="AL13" s="10">
        <v>1</v>
      </c>
      <c r="AM13" s="10">
        <v>-5</v>
      </c>
      <c r="AN13" s="10">
        <v>3</v>
      </c>
      <c r="AO13" s="10">
        <v>5</v>
      </c>
      <c r="AP13" s="24"/>
      <c r="AQ13" s="25"/>
      <c r="AR13" s="25"/>
      <c r="AS13" s="19">
        <f>IFERROR(D13/C13,0)</f>
        <v>1.8181818181818181</v>
      </c>
      <c r="AT13" s="20" t="str">
        <f>B13</f>
        <v>Jim Britton</v>
      </c>
    </row>
    <row r="14" spans="1:46" ht="15.75">
      <c r="A14" s="84">
        <f>A13+1</f>
        <v>9</v>
      </c>
      <c r="B14" s="20" t="s">
        <v>18</v>
      </c>
      <c r="C14" s="21">
        <f>COUNTA(H14,J14,L14,V14,X14,Z14,AB14,AD14,AF14,AH14,AJ14,AL14,AN14)</f>
        <v>11</v>
      </c>
      <c r="D14" s="70">
        <f>SUM(H14+J14+L14+N14+P14+R14+AH14+AJ14+AL14+V14+X14+AB14+AD14+AF14)</f>
        <v>20</v>
      </c>
      <c r="E14" s="22">
        <f>SUM(G14+I14+K14+M14+O14+Q14+S14+AK14+AM14+AO14+U14,W14,Y96,AA14,AC14,AE14,AG14,AI14+Y14)</f>
        <v>-3</v>
      </c>
      <c r="F14" s="82">
        <v>1</v>
      </c>
      <c r="G14" s="82">
        <v>-10</v>
      </c>
      <c r="H14" s="80">
        <v>3</v>
      </c>
      <c r="I14" s="80">
        <v>7</v>
      </c>
      <c r="J14" s="10"/>
      <c r="K14" s="10"/>
      <c r="L14" s="65">
        <v>1</v>
      </c>
      <c r="M14" s="65"/>
      <c r="N14" s="62"/>
      <c r="O14" s="69"/>
      <c r="P14" s="62"/>
      <c r="Q14" s="62"/>
      <c r="R14" s="62"/>
      <c r="S14" s="62"/>
      <c r="T14" s="62"/>
      <c r="U14" s="62"/>
      <c r="V14" s="80">
        <v>1</v>
      </c>
      <c r="W14" s="80">
        <v>-5</v>
      </c>
      <c r="X14" s="80">
        <v>1</v>
      </c>
      <c r="Y14" s="80">
        <v>-10</v>
      </c>
      <c r="Z14" s="82">
        <v>1</v>
      </c>
      <c r="AA14" s="82">
        <v>-8</v>
      </c>
      <c r="AB14" s="80">
        <v>3</v>
      </c>
      <c r="AC14" s="80">
        <v>13</v>
      </c>
      <c r="AD14" s="80">
        <v>3</v>
      </c>
      <c r="AE14" s="80">
        <v>4</v>
      </c>
      <c r="AF14" s="80">
        <v>3</v>
      </c>
      <c r="AG14" s="80">
        <v>11</v>
      </c>
      <c r="AH14" s="80">
        <v>1</v>
      </c>
      <c r="AI14" s="80">
        <v>-5</v>
      </c>
      <c r="AJ14" s="80">
        <v>1</v>
      </c>
      <c r="AK14" s="80">
        <v>-5</v>
      </c>
      <c r="AL14" s="80">
        <v>3</v>
      </c>
      <c r="AM14" s="80">
        <v>5</v>
      </c>
      <c r="AN14" s="10"/>
      <c r="AO14" s="10"/>
      <c r="AP14" s="24"/>
      <c r="AQ14" s="25"/>
      <c r="AR14" s="25"/>
      <c r="AS14" s="19">
        <f>IFERROR(D14/C14,0)</f>
        <v>1.8181818181818181</v>
      </c>
      <c r="AT14" s="20" t="str">
        <f>B14</f>
        <v>Mike</v>
      </c>
    </row>
    <row r="15" spans="1:46" ht="15.75">
      <c r="A15" s="84">
        <f>A14+1</f>
        <v>10</v>
      </c>
      <c r="B15" s="20" t="s">
        <v>33</v>
      </c>
      <c r="C15" s="21">
        <f>COUNTA(F15,H15,J15,L15,V15,X15,Z15,AB15,AD15,AF15,AH15,AJ15,AL15,AN15)</f>
        <v>9</v>
      </c>
      <c r="D15" s="70">
        <f>SUM(F15+H15+J15+L15+N15+P15+AN15+AH15+AJ15+AL15+V15+X15+Z15+AB15+AD15+AF15)</f>
        <v>19</v>
      </c>
      <c r="E15" s="22">
        <f>SUM(G15+I15+K15+M15+O15+Q15+S15+AK15+AM15+AO15+U15,W15,Y97,AA15,AC15,AE15,AG15,AI15+Y15)</f>
        <v>26</v>
      </c>
      <c r="F15" s="10">
        <v>3</v>
      </c>
      <c r="G15" s="10">
        <v>10</v>
      </c>
      <c r="H15" s="10">
        <v>1</v>
      </c>
      <c r="I15" s="10">
        <v>-7</v>
      </c>
      <c r="J15" s="10"/>
      <c r="K15" s="10"/>
      <c r="L15" s="65"/>
      <c r="M15" s="65"/>
      <c r="N15" s="62"/>
      <c r="O15" s="62"/>
      <c r="P15" s="62"/>
      <c r="Q15" s="62"/>
      <c r="R15" s="62"/>
      <c r="S15" s="62"/>
      <c r="T15" s="62"/>
      <c r="U15" s="62"/>
      <c r="V15" s="10"/>
      <c r="W15" s="10"/>
      <c r="X15" s="10">
        <v>3</v>
      </c>
      <c r="Y15" s="10">
        <v>10</v>
      </c>
      <c r="Z15" s="10">
        <v>3</v>
      </c>
      <c r="AA15" s="10">
        <v>8</v>
      </c>
      <c r="AB15" s="10">
        <v>3</v>
      </c>
      <c r="AC15" s="10">
        <v>13</v>
      </c>
      <c r="AD15" s="10"/>
      <c r="AE15" s="10"/>
      <c r="AF15" s="10">
        <v>1</v>
      </c>
      <c r="AG15" s="10">
        <v>-3</v>
      </c>
      <c r="AH15" s="10"/>
      <c r="AI15" s="10"/>
      <c r="AJ15" s="10">
        <v>3</v>
      </c>
      <c r="AK15" s="10">
        <v>5</v>
      </c>
      <c r="AL15" s="10">
        <v>1</v>
      </c>
      <c r="AM15" s="10">
        <v>-2</v>
      </c>
      <c r="AN15" s="10">
        <v>1</v>
      </c>
      <c r="AO15" s="10">
        <v>-8</v>
      </c>
      <c r="AP15" s="24"/>
      <c r="AQ15" s="25"/>
      <c r="AR15" s="25"/>
      <c r="AS15" s="19">
        <f>IFERROR(D15/C15,0)</f>
        <v>2.1111111111111112</v>
      </c>
      <c r="AT15" s="20" t="str">
        <f>B15</f>
        <v>John Geddes</v>
      </c>
    </row>
    <row r="16" spans="1:46" ht="15.75">
      <c r="A16" s="84">
        <f>A15+1</f>
        <v>11</v>
      </c>
      <c r="B16" s="20" t="s">
        <v>12</v>
      </c>
      <c r="C16" s="21">
        <f>COUNTA(F16,H16,J16,L16,V16,X16,Z16,AB16,AD16,AF16,AH16,AJ16,AL16,AN16)</f>
        <v>9</v>
      </c>
      <c r="D16" s="70">
        <f>SUM(F16+H16+J16+L16+N16+P16+AN16+AH16+AJ16+AL16+V16+X16+Z16+AB16+AD16+AF16)</f>
        <v>19</v>
      </c>
      <c r="E16" s="22">
        <f>SUM(I16+K16+M16+O16+Q16+S16+AK16+AM16+AO16+U16,W16,Y98,AA16,AC16,AE16,AG16,AI16+Y16)</f>
        <v>0</v>
      </c>
      <c r="F16" s="10">
        <v>3</v>
      </c>
      <c r="G16" s="10">
        <v>10</v>
      </c>
      <c r="H16" s="10">
        <v>3</v>
      </c>
      <c r="I16" s="10">
        <v>3</v>
      </c>
      <c r="J16" s="10">
        <v>1</v>
      </c>
      <c r="K16" s="10">
        <v>-6</v>
      </c>
      <c r="L16" s="65">
        <v>1</v>
      </c>
      <c r="M16" s="65"/>
      <c r="N16" s="62"/>
      <c r="O16" s="68"/>
      <c r="P16" s="62"/>
      <c r="Q16" s="62"/>
      <c r="R16" s="62"/>
      <c r="S16" s="62"/>
      <c r="T16" s="62"/>
      <c r="U16" s="62"/>
      <c r="V16" s="10"/>
      <c r="W16" s="10"/>
      <c r="X16" s="10"/>
      <c r="Y16" s="10"/>
      <c r="Z16" s="10">
        <v>1</v>
      </c>
      <c r="AA16" s="10">
        <v>-1</v>
      </c>
      <c r="AB16" s="10">
        <v>1</v>
      </c>
      <c r="AC16" s="10">
        <v>-13</v>
      </c>
      <c r="AD16" s="10">
        <v>3</v>
      </c>
      <c r="AE16" s="10">
        <v>4</v>
      </c>
      <c r="AF16" s="10"/>
      <c r="AG16" s="10"/>
      <c r="AH16" s="10">
        <v>3</v>
      </c>
      <c r="AI16" s="10">
        <v>5</v>
      </c>
      <c r="AJ16" s="10"/>
      <c r="AK16" s="10"/>
      <c r="AL16" s="10"/>
      <c r="AM16" s="10"/>
      <c r="AN16" s="10">
        <v>3</v>
      </c>
      <c r="AO16" s="10">
        <v>8</v>
      </c>
      <c r="AP16" s="24"/>
      <c r="AQ16" s="25"/>
      <c r="AR16" s="25"/>
      <c r="AS16" s="19">
        <f>IFERROR(D16/C16,0)</f>
        <v>2.1111111111111112</v>
      </c>
      <c r="AT16" s="20" t="str">
        <f>B16</f>
        <v>Hugh</v>
      </c>
    </row>
    <row r="17" spans="1:46" ht="15.75">
      <c r="A17" s="84">
        <f>A16+1</f>
        <v>12</v>
      </c>
      <c r="B17" s="20" t="s">
        <v>13</v>
      </c>
      <c r="C17" s="21">
        <f>COUNTA(F17,H17,J17,L17,V17,X17,Z17,AB17,AD17,AF17,AH17,AJ17,AL17,AN17)</f>
        <v>8</v>
      </c>
      <c r="D17" s="70">
        <f>SUM(F17+H17+J17+L17+N17+P17+AN17+AH17+AJ17+AL17+V17+X17+Z17+AB17+AD17+AF17)</f>
        <v>16</v>
      </c>
      <c r="E17" s="22">
        <f>SUM(G17+I17+K17+M17+O17+Q17+S17+AK17+AM17+AO17+U17,W17,Y99,AA17,AC17,AE17,AG17,AI17+Y17)</f>
        <v>14</v>
      </c>
      <c r="F17" s="10"/>
      <c r="G17" s="10"/>
      <c r="H17" s="10">
        <v>1</v>
      </c>
      <c r="I17" s="10">
        <v>-4</v>
      </c>
      <c r="J17" s="10"/>
      <c r="K17" s="10"/>
      <c r="L17" s="65">
        <v>1</v>
      </c>
      <c r="M17" s="65"/>
      <c r="N17" s="62"/>
      <c r="O17" s="62"/>
      <c r="P17" s="62"/>
      <c r="Q17" s="62"/>
      <c r="R17" s="62"/>
      <c r="S17" s="62"/>
      <c r="T17" s="62"/>
      <c r="U17" s="62"/>
      <c r="V17" s="10">
        <v>1</v>
      </c>
      <c r="W17" s="10">
        <v>-9</v>
      </c>
      <c r="X17" s="10"/>
      <c r="Y17" s="10"/>
      <c r="Z17" s="10">
        <v>3</v>
      </c>
      <c r="AA17" s="10">
        <v>8</v>
      </c>
      <c r="AB17" s="10">
        <v>1</v>
      </c>
      <c r="AC17" s="10">
        <v>-8</v>
      </c>
      <c r="AD17" s="10"/>
      <c r="AE17" s="10"/>
      <c r="AF17" s="10">
        <v>3</v>
      </c>
      <c r="AG17" s="10">
        <v>11</v>
      </c>
      <c r="AH17" s="10"/>
      <c r="AI17" s="10"/>
      <c r="AJ17" s="10"/>
      <c r="AK17" s="10"/>
      <c r="AL17" s="10">
        <v>3</v>
      </c>
      <c r="AM17" s="10">
        <v>10</v>
      </c>
      <c r="AN17" s="10">
        <v>3</v>
      </c>
      <c r="AO17" s="10">
        <v>6</v>
      </c>
      <c r="AP17" s="24"/>
      <c r="AQ17" s="25"/>
      <c r="AR17" s="25"/>
      <c r="AS17" s="19">
        <f>IFERROR(D17/C17,0)</f>
        <v>2</v>
      </c>
      <c r="AT17" s="20" t="str">
        <f>B17</f>
        <v>Irene</v>
      </c>
    </row>
    <row r="18" spans="1:46" ht="15.75">
      <c r="A18" s="84">
        <f>A17+1</f>
        <v>13</v>
      </c>
      <c r="B18" s="20" t="s">
        <v>25</v>
      </c>
      <c r="C18" s="21">
        <f>COUNTA(F18,H18,J18,L18,V18,X18,Z18,AB18,AD18,AF18,AH18,AJ18,AL18,AN18)</f>
        <v>8</v>
      </c>
      <c r="D18" s="70">
        <f>SUM(F18+H18+J18+L18+N18+P18+AN18+AH18+AJ18+AL18+V18+X18+Z18+AB18+AD18+AF18)</f>
        <v>16</v>
      </c>
      <c r="E18" s="22">
        <f>SUM(G18+I18+K18+M18+O18+Q18+S18+AK18+AM18+AO18+U18,W18,Y100,AA18,AC18,AE18,AG18,AI18+Y18)</f>
        <v>1</v>
      </c>
      <c r="F18" s="10">
        <v>1</v>
      </c>
      <c r="G18" s="10">
        <v>-10</v>
      </c>
      <c r="H18" s="10">
        <v>1</v>
      </c>
      <c r="I18" s="10">
        <v>-3</v>
      </c>
      <c r="J18" s="10"/>
      <c r="K18" s="10"/>
      <c r="L18" s="65"/>
      <c r="M18" s="65"/>
      <c r="N18" s="62"/>
      <c r="O18" s="62"/>
      <c r="P18" s="62"/>
      <c r="Q18" s="62"/>
      <c r="R18" s="62"/>
      <c r="S18" s="62"/>
      <c r="T18" s="62"/>
      <c r="U18" s="62"/>
      <c r="V18" s="10"/>
      <c r="W18" s="10"/>
      <c r="X18" s="10">
        <v>3</v>
      </c>
      <c r="Y18" s="10">
        <v>10</v>
      </c>
      <c r="Z18" s="10">
        <v>3</v>
      </c>
      <c r="AA18" s="10">
        <v>1</v>
      </c>
      <c r="AB18" s="10">
        <v>3</v>
      </c>
      <c r="AC18" s="10">
        <v>8</v>
      </c>
      <c r="AD18" s="10"/>
      <c r="AE18" s="10"/>
      <c r="AF18" s="10">
        <v>1</v>
      </c>
      <c r="AG18" s="10">
        <v>-4</v>
      </c>
      <c r="AH18" s="10"/>
      <c r="AI18" s="10"/>
      <c r="AJ18" s="10"/>
      <c r="AK18" s="10"/>
      <c r="AL18" s="10">
        <v>3</v>
      </c>
      <c r="AM18" s="10">
        <v>5</v>
      </c>
      <c r="AN18" s="10">
        <v>1</v>
      </c>
      <c r="AO18" s="10">
        <v>-6</v>
      </c>
      <c r="AP18" s="24"/>
      <c r="AQ18" s="25"/>
      <c r="AR18" s="25"/>
      <c r="AS18" s="19">
        <f>IFERROR(D18/C18,0)</f>
        <v>2</v>
      </c>
      <c r="AT18" s="20" t="str">
        <f>B18</f>
        <v>Amy</v>
      </c>
    </row>
    <row r="19" spans="1:46" ht="15.75">
      <c r="A19" s="84">
        <f>A18+1</f>
        <v>14</v>
      </c>
      <c r="B19" s="20" t="s">
        <v>22</v>
      </c>
      <c r="C19" s="21">
        <f>COUNTA(F19,H19,J19,L19,V19,X19,Z19,AB19,AD19,AF19,AH19,AJ19,AL19,AN19)</f>
        <v>9</v>
      </c>
      <c r="D19" s="70">
        <f>SUM(F19+H19+J19+L19+N19+P19+AN19+AH19+AJ19+AL19+V19+X19+Z19+AB19+AD19+AF19)</f>
        <v>13</v>
      </c>
      <c r="E19" s="22">
        <f>SUM(G19+I19+K19+M19+O19+Q19+S19+AK19+AM19+AO19+U19,W19,Y101,AA19,AC19,AE19,AG19,AI19+Y19)</f>
        <v>-26</v>
      </c>
      <c r="F19" s="10"/>
      <c r="G19" s="10"/>
      <c r="H19" s="10">
        <v>3</v>
      </c>
      <c r="I19" s="10">
        <v>7</v>
      </c>
      <c r="J19" s="10"/>
      <c r="K19" s="10"/>
      <c r="L19" s="65"/>
      <c r="M19" s="65"/>
      <c r="N19" s="62"/>
      <c r="O19" s="62"/>
      <c r="P19" s="62"/>
      <c r="Q19" s="62"/>
      <c r="R19" s="62"/>
      <c r="S19" s="62"/>
      <c r="T19" s="62"/>
      <c r="U19" s="62"/>
      <c r="V19" s="10"/>
      <c r="W19" s="10"/>
      <c r="X19" s="10">
        <v>1</v>
      </c>
      <c r="Y19" s="10">
        <v>-8</v>
      </c>
      <c r="Z19" s="10">
        <v>1</v>
      </c>
      <c r="AA19" s="10">
        <v>-8</v>
      </c>
      <c r="AB19" s="10">
        <v>1</v>
      </c>
      <c r="AC19" s="10">
        <v>-8</v>
      </c>
      <c r="AD19" s="10">
        <v>1</v>
      </c>
      <c r="AE19" s="10">
        <v>-5</v>
      </c>
      <c r="AF19" s="10">
        <v>1</v>
      </c>
      <c r="AG19" s="10">
        <v>-3</v>
      </c>
      <c r="AH19" s="10"/>
      <c r="AI19" s="10"/>
      <c r="AJ19" s="10">
        <v>1</v>
      </c>
      <c r="AK19" s="10">
        <v>-5</v>
      </c>
      <c r="AL19" s="10">
        <v>1</v>
      </c>
      <c r="AM19" s="10">
        <v>-2</v>
      </c>
      <c r="AN19" s="10">
        <v>3</v>
      </c>
      <c r="AO19" s="10">
        <v>6</v>
      </c>
      <c r="AP19" s="24"/>
      <c r="AQ19" s="25"/>
      <c r="AR19" s="25"/>
      <c r="AS19" s="19">
        <f>IFERROR(D19/C19,0)</f>
        <v>1.4444444444444444</v>
      </c>
      <c r="AT19" s="20" t="str">
        <f>B19</f>
        <v>Jane</v>
      </c>
    </row>
    <row r="20" spans="1:46" ht="15.75">
      <c r="A20" s="84">
        <f>A19+1</f>
        <v>15</v>
      </c>
      <c r="B20" s="20" t="s">
        <v>55</v>
      </c>
      <c r="C20" s="21">
        <f>COUNTA(F20,H20,J20,L20,V20,X20,Z20,AB20,AD20,AF20,AH20,AJ20,AL20,AN20)</f>
        <v>8</v>
      </c>
      <c r="D20" s="70">
        <f>SUM(F20+H20+J20+L20+N20+P20+AN20+AH20+AJ20+AL20+V20+X20+Z20+AB20+AD20+AF20)</f>
        <v>12</v>
      </c>
      <c r="E20" s="22">
        <f>SUM(G20+I20+K20+M20+O20+Q20+S20+AK20+AM20+AO20+U20,W20,Y102,AA20,AC20,AE20,AG20,AI20+Y20)</f>
        <v>-27</v>
      </c>
      <c r="F20" s="10">
        <v>1</v>
      </c>
      <c r="G20" s="10">
        <v>-11</v>
      </c>
      <c r="H20" s="10"/>
      <c r="I20" s="10"/>
      <c r="J20" s="10">
        <v>1</v>
      </c>
      <c r="K20" s="10">
        <v>-5</v>
      </c>
      <c r="L20" s="65">
        <v>1</v>
      </c>
      <c r="M20" s="65"/>
      <c r="N20" s="62"/>
      <c r="O20" s="62"/>
      <c r="P20" s="62"/>
      <c r="Q20" s="62"/>
      <c r="R20" s="62"/>
      <c r="S20" s="62"/>
      <c r="T20" s="62"/>
      <c r="U20" s="62"/>
      <c r="V20" s="10">
        <v>1</v>
      </c>
      <c r="W20" s="10">
        <v>-9</v>
      </c>
      <c r="X20" s="10">
        <v>1</v>
      </c>
      <c r="Y20" s="10">
        <v>-10</v>
      </c>
      <c r="Z20" s="10"/>
      <c r="AA20" s="10"/>
      <c r="AB20" s="10">
        <v>3</v>
      </c>
      <c r="AC20" s="10">
        <v>8</v>
      </c>
      <c r="AD20" s="10">
        <v>3</v>
      </c>
      <c r="AE20" s="10">
        <v>5</v>
      </c>
      <c r="AF20" s="10"/>
      <c r="AG20" s="10"/>
      <c r="AH20" s="10">
        <v>1</v>
      </c>
      <c r="AI20" s="10">
        <v>-5</v>
      </c>
      <c r="AJ20" s="10"/>
      <c r="AK20" s="10"/>
      <c r="AL20" s="10"/>
      <c r="AM20" s="10"/>
      <c r="AN20" s="10"/>
      <c r="AO20" s="10"/>
      <c r="AP20" s="24"/>
      <c r="AQ20" s="25"/>
      <c r="AR20" s="25"/>
      <c r="AS20" s="19">
        <f>IFERROR(D20/C20,0)</f>
        <v>1.5</v>
      </c>
      <c r="AT20" s="20" t="str">
        <f>B20</f>
        <v>Roger</v>
      </c>
    </row>
    <row r="21" spans="1:46" ht="15.75">
      <c r="A21" s="84">
        <f>A20+1</f>
        <v>16</v>
      </c>
      <c r="B21" s="20" t="s">
        <v>20</v>
      </c>
      <c r="C21" s="21">
        <f>COUNTA(F21,H21,J21,L21,V21,X21,Z21,AB21,AD21,AF21,AH21,AJ21,AL21,AN21)</f>
        <v>7</v>
      </c>
      <c r="D21" s="70">
        <f>SUM(F21+H21+J21+L21+N21+P21+AN21+AH21+AJ21+AL21+V21+X21+Z21+AB21+AD21+AF21)</f>
        <v>9</v>
      </c>
      <c r="E21" s="22">
        <f>SUM(G21+I21+K21+M21+O21+Q21+S21+AK21+AM21+AO21+U21,W21,Y103,AA21,AC21,AE21,AG21,AI21+Y21)</f>
        <v>-47</v>
      </c>
      <c r="F21" s="10"/>
      <c r="G21" s="10"/>
      <c r="H21" s="10"/>
      <c r="I21" s="10"/>
      <c r="J21" s="10"/>
      <c r="K21" s="10"/>
      <c r="L21" s="65"/>
      <c r="M21" s="65"/>
      <c r="N21" s="62"/>
      <c r="O21" s="62"/>
      <c r="P21" s="62"/>
      <c r="Q21" s="62"/>
      <c r="R21" s="62"/>
      <c r="S21" s="62"/>
      <c r="T21" s="62"/>
      <c r="U21" s="62"/>
      <c r="V21" s="10">
        <v>1</v>
      </c>
      <c r="W21" s="10">
        <v>-8</v>
      </c>
      <c r="X21" s="10">
        <v>1</v>
      </c>
      <c r="Y21" s="10">
        <v>-8</v>
      </c>
      <c r="Z21" s="10">
        <v>1</v>
      </c>
      <c r="AA21" s="10">
        <v>-8</v>
      </c>
      <c r="AB21" s="10">
        <v>1</v>
      </c>
      <c r="AC21" s="10">
        <v>-6</v>
      </c>
      <c r="AD21" s="10"/>
      <c r="AE21" s="10"/>
      <c r="AF21" s="10">
        <v>1</v>
      </c>
      <c r="AG21" s="10">
        <v>-11</v>
      </c>
      <c r="AH21" s="10"/>
      <c r="AI21" s="10"/>
      <c r="AJ21" s="10"/>
      <c r="AK21" s="10"/>
      <c r="AL21" s="10">
        <v>3</v>
      </c>
      <c r="AM21" s="10">
        <v>2</v>
      </c>
      <c r="AN21" s="10">
        <v>1</v>
      </c>
      <c r="AO21" s="10">
        <v>-8</v>
      </c>
      <c r="AP21" s="24"/>
      <c r="AQ21" s="25"/>
      <c r="AR21" s="25"/>
      <c r="AS21" s="19">
        <f>IFERROR(D21/C21,0)</f>
        <v>1.2857142857142858</v>
      </c>
      <c r="AT21" s="20" t="str">
        <f>B21</f>
        <v>John Baxter</v>
      </c>
    </row>
    <row r="22" spans="1:46" ht="15.75">
      <c r="A22" s="84">
        <f>A21+1</f>
        <v>17</v>
      </c>
      <c r="B22" s="20" t="s">
        <v>29</v>
      </c>
      <c r="C22" s="21">
        <f>COUNTA(F22,H22,J22,L22,V22,X22,Z22,AB22,AD22,AF22,AH22,AJ22,AL22,AN22)</f>
        <v>4</v>
      </c>
      <c r="D22" s="70">
        <f>SUM(F22+H22+J22+L22+N22+P22+AN22+AH22+AJ22+AL22+V22+X22+Z22+AB22+AD22+AF22)</f>
        <v>8</v>
      </c>
      <c r="E22" s="22">
        <f>SUM(G22+I22+K22+M22+O22+Q22+S22+AK22+AM22+AO22+U22,W22,Y104,AA22,AC22,AE22,AG22,AI22+Y22)</f>
        <v>3</v>
      </c>
      <c r="F22" s="10"/>
      <c r="G22" s="10"/>
      <c r="H22" s="10">
        <v>3</v>
      </c>
      <c r="I22" s="10">
        <v>4</v>
      </c>
      <c r="J22" s="10">
        <v>1</v>
      </c>
      <c r="K22" s="10">
        <v>-5</v>
      </c>
      <c r="L22" s="65"/>
      <c r="M22" s="65"/>
      <c r="N22" s="62"/>
      <c r="O22" s="62"/>
      <c r="P22" s="62"/>
      <c r="Q22" s="62"/>
      <c r="R22" s="62"/>
      <c r="S22" s="62"/>
      <c r="T22" s="62"/>
      <c r="U22" s="62"/>
      <c r="V22" s="10"/>
      <c r="W22" s="10"/>
      <c r="X22" s="10"/>
      <c r="Y22" s="10"/>
      <c r="Z22" s="10"/>
      <c r="AA22" s="10"/>
      <c r="AB22" s="10"/>
      <c r="AC22" s="10"/>
      <c r="AD22" s="10">
        <v>1</v>
      </c>
      <c r="AE22" s="10">
        <v>-4</v>
      </c>
      <c r="AF22" s="10"/>
      <c r="AG22" s="10"/>
      <c r="AH22" s="10"/>
      <c r="AI22" s="10"/>
      <c r="AJ22" s="10"/>
      <c r="AK22" s="10"/>
      <c r="AL22" s="10"/>
      <c r="AM22" s="10"/>
      <c r="AN22" s="10">
        <v>3</v>
      </c>
      <c r="AO22" s="10">
        <v>8</v>
      </c>
      <c r="AP22" s="24"/>
      <c r="AQ22" s="25"/>
      <c r="AR22" s="25"/>
      <c r="AS22" s="19">
        <f>IFERROR(D22/C22,0)</f>
        <v>2</v>
      </c>
      <c r="AT22" s="20" t="str">
        <f>B22</f>
        <v xml:space="preserve">Chris C.  </v>
      </c>
    </row>
    <row r="23" spans="1:46" ht="15.75">
      <c r="A23" s="84">
        <f>A22+1</f>
        <v>18</v>
      </c>
      <c r="B23" s="20" t="s">
        <v>11</v>
      </c>
      <c r="C23" s="21">
        <f>COUNTA(F23,H23,J23,L23,V23,X23,Z23,AB23,AD23,AF23,AH23,AJ23,AL23,AN23)</f>
        <v>4</v>
      </c>
      <c r="D23" s="70">
        <f>SUM(F23+H23+J23+L23+N23+P23+AN23+AH23+AJ23+AL23+V23+X23+Z23+AB23+AD23+AF23)</f>
        <v>8</v>
      </c>
      <c r="E23" s="22">
        <f>SUM(G23+I23+K23+M23+O23+Q23+S23+AK23+AM23+AO23+U23,W23,Y105,AA23,AC23,AE23,AG23,AI23+Y23)</f>
        <v>-5</v>
      </c>
      <c r="F23" s="10">
        <v>1</v>
      </c>
      <c r="G23" s="10">
        <v>-10</v>
      </c>
      <c r="H23" s="10">
        <v>1</v>
      </c>
      <c r="I23" s="10">
        <v>-9</v>
      </c>
      <c r="J23" s="10">
        <v>3</v>
      </c>
      <c r="K23" s="10">
        <v>6</v>
      </c>
      <c r="L23" s="65"/>
      <c r="M23" s="65"/>
      <c r="N23" s="62"/>
      <c r="O23" s="62"/>
      <c r="P23" s="62"/>
      <c r="Q23" s="62"/>
      <c r="R23" s="62"/>
      <c r="S23" s="62"/>
      <c r="T23" s="62"/>
      <c r="U23" s="62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>
        <v>3</v>
      </c>
      <c r="AO23" s="10">
        <v>8</v>
      </c>
      <c r="AP23" s="24"/>
      <c r="AQ23" s="25"/>
      <c r="AR23" s="25"/>
      <c r="AS23" s="19">
        <f>IFERROR(D23/C23,0)</f>
        <v>2</v>
      </c>
      <c r="AT23" s="20" t="str">
        <f>B23</f>
        <v>Sheila</v>
      </c>
    </row>
    <row r="24" spans="1:46" ht="15.75">
      <c r="A24" s="84">
        <f>A23+1</f>
        <v>19</v>
      </c>
      <c r="B24" s="20" t="s">
        <v>23</v>
      </c>
      <c r="C24" s="21">
        <f>COUNTA(F24,H24,J24,L24,V24,X24,Z24,AB24,AD24,AF24,AH24,AJ24,AL24,AN24)</f>
        <v>2</v>
      </c>
      <c r="D24" s="70">
        <f>SUM(F24+H24+J24+L24+N24+P24+AN24+AH24+AJ24+AL24+V24+X24+Z24+AB24+AD24+AF24)</f>
        <v>6</v>
      </c>
      <c r="E24" s="22">
        <f>SUM(G24+I24+K24+M24+O24+Q24+S24+AK24+AM24+AO24+U24,W24,Y106,AA24,AC24,AE24,AG24,AI24+Y24)</f>
        <v>20</v>
      </c>
      <c r="F24" s="10">
        <v>3</v>
      </c>
      <c r="G24" s="10">
        <v>11</v>
      </c>
      <c r="H24" s="10"/>
      <c r="I24" s="10"/>
      <c r="J24" s="10"/>
      <c r="K24" s="10"/>
      <c r="L24" s="65"/>
      <c r="M24" s="65"/>
      <c r="N24" s="62"/>
      <c r="O24" s="62"/>
      <c r="P24" s="62"/>
      <c r="Q24" s="62"/>
      <c r="R24" s="62"/>
      <c r="S24" s="62"/>
      <c r="T24" s="62"/>
      <c r="U24" s="62"/>
      <c r="V24" s="10">
        <v>3</v>
      </c>
      <c r="W24" s="10">
        <v>9</v>
      </c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24"/>
      <c r="AQ24" s="25"/>
      <c r="AR24" s="25"/>
      <c r="AS24" s="19">
        <f>IFERROR(D24/C24,0)</f>
        <v>3</v>
      </c>
      <c r="AT24" s="20" t="str">
        <f>B24</f>
        <v>Ewan</v>
      </c>
    </row>
    <row r="25" spans="1:46" ht="15.75">
      <c r="A25" s="84">
        <f>A24+1</f>
        <v>20</v>
      </c>
      <c r="B25" s="20" t="s">
        <v>8</v>
      </c>
      <c r="C25" s="21">
        <f>COUNTA(F25,H25,J25,L25,V25,X25,Z25,AB25,AD25,AF25,AH25,AJ25,AL25,AN25)</f>
        <v>4</v>
      </c>
      <c r="D25" s="70">
        <f>SUM(F25+H25+J25+L25+N25+P25+AN25+AH25+AJ25+AL25+V25+X25+Z25+AB25+AD25+AF25)</f>
        <v>6</v>
      </c>
      <c r="E25" s="22">
        <f>SUM(G25+I25+K25+M25+O25+Q25+S25+AK25+AM25+AO25+U25,W25,Y107,AA25,AC25,AE25,AG25,AI25+Y25)</f>
        <v>-9</v>
      </c>
      <c r="F25" s="10">
        <v>3</v>
      </c>
      <c r="G25" s="10">
        <v>7</v>
      </c>
      <c r="H25" s="10">
        <v>1</v>
      </c>
      <c r="I25" s="10">
        <v>-7</v>
      </c>
      <c r="J25" s="10">
        <v>1</v>
      </c>
      <c r="K25" s="10">
        <v>-1</v>
      </c>
      <c r="L25" s="65"/>
      <c r="M25" s="65"/>
      <c r="N25" s="62"/>
      <c r="O25" s="62"/>
      <c r="P25" s="62"/>
      <c r="Q25" s="62"/>
      <c r="R25" s="62"/>
      <c r="S25" s="62"/>
      <c r="T25" s="62"/>
      <c r="U25" s="62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>
        <v>1</v>
      </c>
      <c r="AO25" s="10">
        <v>-8</v>
      </c>
      <c r="AP25" s="24"/>
      <c r="AQ25" s="25"/>
      <c r="AR25" s="25"/>
      <c r="AS25" s="19">
        <f>IFERROR(D25/C25,0)</f>
        <v>1.5</v>
      </c>
      <c r="AT25" s="20" t="str">
        <f>B25</f>
        <v>Reg</v>
      </c>
    </row>
    <row r="26" spans="1:46" ht="15.75">
      <c r="A26" s="84">
        <f>A25+1</f>
        <v>21</v>
      </c>
      <c r="B26" s="20" t="s">
        <v>7</v>
      </c>
      <c r="C26" s="21">
        <f>COUNTA(F26,H26,J26,L26,V26,X26,Z26,AB26,AD26,AF26,AH26,AJ26,AL26,AN26)</f>
        <v>3</v>
      </c>
      <c r="D26" s="70">
        <f>SUM(F26+H26+J26+L26+N26+P26+AN26+AH26+AJ26+AL26+V26+X26+Z26+AB26+AD26+AF26)</f>
        <v>5</v>
      </c>
      <c r="E26" s="22">
        <f>SUM(G26+I26+K26+M26+O26+Q26+S26+AK26+AM26+AO26+U26,W26,Y108,AA26,AC26,AE26,AG26,AI26+Y26)</f>
        <v>-10</v>
      </c>
      <c r="F26" s="10">
        <v>1</v>
      </c>
      <c r="G26" s="10">
        <v>-7</v>
      </c>
      <c r="H26" s="10">
        <v>1</v>
      </c>
      <c r="I26" s="10">
        <v>-4</v>
      </c>
      <c r="J26" s="10">
        <v>3</v>
      </c>
      <c r="K26" s="10">
        <v>1</v>
      </c>
      <c r="L26" s="65"/>
      <c r="M26" s="65"/>
      <c r="N26" s="62"/>
      <c r="O26" s="62"/>
      <c r="P26" s="62"/>
      <c r="Q26" s="62"/>
      <c r="R26" s="62"/>
      <c r="S26" s="62"/>
      <c r="T26" s="62"/>
      <c r="U26" s="62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24"/>
      <c r="AQ26" s="25"/>
      <c r="AR26" s="25"/>
      <c r="AS26" s="19">
        <f>IFERROR(D26/C26,0)</f>
        <v>1.6666666666666667</v>
      </c>
      <c r="AT26" s="20" t="str">
        <f>B26</f>
        <v>Arthur</v>
      </c>
    </row>
    <row r="27" spans="1:46" ht="15.75">
      <c r="A27" s="84">
        <f>A26+1</f>
        <v>22</v>
      </c>
      <c r="B27" s="26" t="s">
        <v>32</v>
      </c>
      <c r="C27" s="21">
        <f>COUNTA(F27,H27,J27,L27,V27,X27,Z27,AB27,AD27,AF27,AH27,AJ27,AL27,AN27)</f>
        <v>2</v>
      </c>
      <c r="D27" s="70">
        <f>SUM(F27+H27+J27+L27+N27+P27+AN27+AH27+AJ27+AL27+V27+X27+Z27+AB27+AD27+AF27)</f>
        <v>4</v>
      </c>
      <c r="E27" s="22">
        <f>SUM(G27+I27+K27+M27+O27+Q27+S27+AK27+AM27+AO27+U27,W27,Y109,AA27,AC27,AE27,AG27,AI27+Y27)</f>
        <v>6</v>
      </c>
      <c r="F27" s="10">
        <v>3</v>
      </c>
      <c r="G27" s="10">
        <v>7</v>
      </c>
      <c r="H27" s="10"/>
      <c r="I27" s="10"/>
      <c r="J27" s="10">
        <v>1</v>
      </c>
      <c r="K27" s="10">
        <v>-1</v>
      </c>
      <c r="L27" s="65"/>
      <c r="M27" s="65"/>
      <c r="N27" s="62"/>
      <c r="O27" s="62"/>
      <c r="P27" s="62"/>
      <c r="Q27" s="62"/>
      <c r="R27" s="62"/>
      <c r="S27" s="62"/>
      <c r="T27" s="62"/>
      <c r="U27" s="62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4"/>
      <c r="AQ27" s="25"/>
      <c r="AR27" s="25"/>
      <c r="AS27" s="19">
        <f>IFERROR(D27/C27,0)</f>
        <v>2</v>
      </c>
      <c r="AT27" s="20" t="str">
        <f>B27</f>
        <v>Helen</v>
      </c>
    </row>
    <row r="28" spans="1:46" ht="15.75">
      <c r="A28" s="84">
        <f>A27+1</f>
        <v>23</v>
      </c>
      <c r="B28" s="20" t="s">
        <v>34</v>
      </c>
      <c r="C28" s="21">
        <f>COUNTA(F28,H28,J28,L28,V28,X28,Z28,AB28,AD28,AF28,AH28,AJ28,AL28,AN28)</f>
        <v>2</v>
      </c>
      <c r="D28" s="70">
        <f>SUM(F28+H28+J28+L28+N28+P28+AN28+AH28+AJ28+AL28+V28+X28+Z28+AB28+AD28+AF28)</f>
        <v>4</v>
      </c>
      <c r="E28" s="22">
        <f>SUM(G28+I28+K28+M28+O28+Q28+S28+AK28+AM28+AO28+U28,W28,Y110,AA28,AC28,AE28,AG28,AI28+Y28)</f>
        <v>4</v>
      </c>
      <c r="F28" s="10"/>
      <c r="G28" s="10"/>
      <c r="H28" s="10"/>
      <c r="I28" s="10"/>
      <c r="J28" s="10"/>
      <c r="K28" s="10"/>
      <c r="L28" s="65"/>
      <c r="M28" s="65"/>
      <c r="N28" s="62"/>
      <c r="O28" s="62"/>
      <c r="P28" s="62"/>
      <c r="Q28" s="62"/>
      <c r="R28" s="62"/>
      <c r="S28" s="62"/>
      <c r="T28" s="62"/>
      <c r="U28" s="62"/>
      <c r="V28" s="10">
        <v>3</v>
      </c>
      <c r="W28" s="10">
        <v>9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>
        <v>1</v>
      </c>
      <c r="AO28" s="10">
        <v>-5</v>
      </c>
      <c r="AP28" s="24"/>
      <c r="AQ28" s="25"/>
      <c r="AR28" s="25"/>
      <c r="AS28" s="19">
        <f>IFERROR(D28/C28,0)</f>
        <v>2</v>
      </c>
      <c r="AT28" s="20" t="str">
        <f>B28</f>
        <v>Alex</v>
      </c>
    </row>
    <row r="29" spans="1:46" ht="15.75">
      <c r="A29" s="84">
        <f>A28+1</f>
        <v>24</v>
      </c>
      <c r="B29" s="20" t="s">
        <v>54</v>
      </c>
      <c r="C29" s="21">
        <f>COUNTA(F29,H29,J29,L29,V29,X29,Z29,AB29,AD29,AF29,AH29,AJ29,AL29,AN29)</f>
        <v>2</v>
      </c>
      <c r="D29" s="70">
        <f>SUM(F29+H29+J29+L29+N29+P29+AN29+AH29+AJ29+AL29+V29+X29+Z29+AB29+AD29+AF29)</f>
        <v>2</v>
      </c>
      <c r="E29" s="22">
        <f>SUM(G29+I29+K29+M29+O29+Q29+S29+AK29+AM29+AO29+U29,W29,Y111,AA29,AC29,AE29,AG29,AI29+Y29)</f>
        <v>-13</v>
      </c>
      <c r="F29" s="10">
        <v>1</v>
      </c>
      <c r="G29" s="10">
        <v>-7</v>
      </c>
      <c r="H29" s="10"/>
      <c r="I29" s="10"/>
      <c r="J29" s="10">
        <v>1</v>
      </c>
      <c r="K29" s="10">
        <v>-6</v>
      </c>
      <c r="L29" s="65"/>
      <c r="M29" s="65"/>
      <c r="N29" s="62"/>
      <c r="O29" s="62"/>
      <c r="P29" s="62"/>
      <c r="Q29" s="62"/>
      <c r="R29" s="62"/>
      <c r="S29" s="62"/>
      <c r="T29" s="62"/>
      <c r="U29" s="6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24"/>
      <c r="AQ29" s="25"/>
      <c r="AR29" s="25"/>
      <c r="AS29" s="19">
        <f>IFERROR(D29/C29,0)</f>
        <v>1</v>
      </c>
      <c r="AT29" s="20" t="str">
        <f>B29</f>
        <v>Brenda</v>
      </c>
    </row>
    <row r="30" spans="1:46" ht="15.75">
      <c r="A30" s="84">
        <f>A29+1</f>
        <v>25</v>
      </c>
      <c r="B30" s="20" t="s">
        <v>103</v>
      </c>
      <c r="C30" s="21">
        <f>COUNTA(F30,H30,J30,L30,V30,X30,Z30,AB30,AD30,AF30,AH30,AJ30,AL30,AN30)</f>
        <v>1</v>
      </c>
      <c r="D30" s="70">
        <f>SUM(F30+H30+J30+L30+N30+P30+AN30+AH30+AJ30+AL30+V30+X30+Z30+AB30+AD30+AF30)</f>
        <v>1</v>
      </c>
      <c r="E30" s="22">
        <f>SUM(G30+I30+K30+M30+O30+Q30+S30+AK30+AM30+AO30+U30,W30,Y112,AA30,AC30,AE30,AG30,AI30+Y30)</f>
        <v>-5</v>
      </c>
      <c r="F30" s="10"/>
      <c r="G30" s="10"/>
      <c r="H30" s="10"/>
      <c r="I30" s="10"/>
      <c r="J30" s="10"/>
      <c r="K30" s="10"/>
      <c r="L30" s="65"/>
      <c r="M30" s="65"/>
      <c r="N30" s="62"/>
      <c r="O30" s="62"/>
      <c r="P30" s="62"/>
      <c r="Q30" s="62"/>
      <c r="R30" s="62"/>
      <c r="S30" s="62"/>
      <c r="T30" s="62"/>
      <c r="U30" s="62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>
        <v>1</v>
      </c>
      <c r="AO30" s="10">
        <v>-5</v>
      </c>
      <c r="AP30" s="24"/>
      <c r="AQ30" s="25"/>
      <c r="AR30" s="25"/>
      <c r="AS30" s="19">
        <f>IFERROR(D30/C30,0)</f>
        <v>1</v>
      </c>
      <c r="AT30" s="20" t="str">
        <f>B30</f>
        <v>Keith</v>
      </c>
    </row>
    <row r="31" spans="1:46" ht="15.75">
      <c r="A31" s="84">
        <f>A30+1</f>
        <v>26</v>
      </c>
      <c r="B31" s="27" t="s">
        <v>27</v>
      </c>
      <c r="C31" s="21">
        <f>COUNTA(F31,H31,J31,L31,V31,X31,Z31,AB31,AD31,AF31,AH31,AJ31,AL31,AN31)</f>
        <v>0</v>
      </c>
      <c r="D31" s="70">
        <f>SUM(F31+H31+J31+L31+N31+P31+AN31+AH31+AJ31+AL31+V31+X31+Z31+AB31+AD31+AF31)</f>
        <v>0</v>
      </c>
      <c r="E31" s="22">
        <f>SUM(G31+I31+K31+M31+O31+Q31+S31+AK31+AM31+AO31+U31,W31,Y113,AA31,AC31,AE31,AG31,AI31+Y31)</f>
        <v>0</v>
      </c>
      <c r="F31" s="10"/>
      <c r="G31" s="10"/>
      <c r="H31" s="10"/>
      <c r="I31" s="10"/>
      <c r="J31" s="10"/>
      <c r="K31" s="10"/>
      <c r="L31" s="65"/>
      <c r="M31" s="65"/>
      <c r="N31" s="62"/>
      <c r="O31" s="62"/>
      <c r="P31" s="62"/>
      <c r="Q31" s="62"/>
      <c r="R31" s="62"/>
      <c r="S31" s="62"/>
      <c r="T31" s="62"/>
      <c r="U31" s="62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24"/>
      <c r="AQ31" s="25"/>
      <c r="AR31" s="25"/>
      <c r="AS31" s="19">
        <f>IFERROR(D31/C31,0)</f>
        <v>0</v>
      </c>
      <c r="AT31" s="20" t="str">
        <f>B31</f>
        <v>Allan</v>
      </c>
    </row>
    <row r="32" spans="1:46" ht="15.75">
      <c r="A32" s="84">
        <f>A31+1</f>
        <v>27</v>
      </c>
      <c r="B32" s="20" t="s">
        <v>19</v>
      </c>
      <c r="C32" s="21">
        <f>COUNTA(F32,H32,J32,L32,V32,X32,Z32,AB32,AD32,AF32,AH32,AJ32,AL32,AN32)</f>
        <v>0</v>
      </c>
      <c r="D32" s="70">
        <f>SUM(F32+H32+J32+L32+N32+P32+AN32+AH32+AJ32+AL32+V32+X32+Z32+AB32+AD32+AF32)</f>
        <v>0</v>
      </c>
      <c r="E32" s="22">
        <f>SUM(G32+I32+K32+M32+O32+Q32+S32+AK32+AM32+AO32+U32,W32,Y114,AA32,AC32,AE32,AG32,AI32+Y32)</f>
        <v>0</v>
      </c>
      <c r="F32" s="10"/>
      <c r="G32" s="10"/>
      <c r="H32" s="10"/>
      <c r="I32" s="10"/>
      <c r="J32" s="10"/>
      <c r="K32" s="10"/>
      <c r="L32" s="65"/>
      <c r="M32" s="65"/>
      <c r="N32" s="62"/>
      <c r="O32" s="62"/>
      <c r="P32" s="62"/>
      <c r="Q32" s="62"/>
      <c r="R32" s="62"/>
      <c r="S32" s="62"/>
      <c r="T32" s="62"/>
      <c r="U32" s="62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24"/>
      <c r="AQ32" s="25"/>
      <c r="AR32" s="25"/>
      <c r="AS32" s="19">
        <f>IFERROR(D32/C32,0)</f>
        <v>0</v>
      </c>
      <c r="AT32" s="20" t="str">
        <f>B32</f>
        <v>Bob Price</v>
      </c>
    </row>
    <row r="33" spans="1:46" ht="15.75">
      <c r="A33" s="84">
        <f>A32+1</f>
        <v>28</v>
      </c>
      <c r="B33" s="27" t="s">
        <v>28</v>
      </c>
      <c r="C33" s="21">
        <f>COUNTA(F33,H33,J33,L33,V33,X33,Z33,AB33,AD33,AF33,AH33,AJ33,AL33,AN33)</f>
        <v>0</v>
      </c>
      <c r="D33" s="70">
        <f>SUM(F33+H33+J33+L33+N33+P33+AN33+AH33+AJ33+AL33+V33+X33+Z33+AB33+AD33+AF33)</f>
        <v>0</v>
      </c>
      <c r="E33" s="22">
        <f>SUM(G33+I33+K33+M33+O33+Q33+S33+AK33+AM33+AO33+U33,W33,Y115,AA33,AC33,AE33,AG33,AI33+Y33)</f>
        <v>0</v>
      </c>
      <c r="F33" s="10"/>
      <c r="G33" s="10"/>
      <c r="H33" s="10"/>
      <c r="I33" s="10"/>
      <c r="J33" s="10"/>
      <c r="K33" s="10"/>
      <c r="L33" s="65"/>
      <c r="M33" s="65"/>
      <c r="N33" s="62"/>
      <c r="O33" s="62"/>
      <c r="P33" s="62"/>
      <c r="Q33" s="62"/>
      <c r="R33" s="62"/>
      <c r="S33" s="62"/>
      <c r="T33" s="62"/>
      <c r="U33" s="62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24"/>
      <c r="AQ33" s="25"/>
      <c r="AR33" s="25"/>
      <c r="AS33" s="19">
        <f>IFERROR(D33/C33,0)</f>
        <v>0</v>
      </c>
      <c r="AT33" s="20" t="str">
        <f>B33</f>
        <v>Chris M.</v>
      </c>
    </row>
    <row r="34" spans="1:46" ht="15.75">
      <c r="A34" s="84">
        <f>A33+1</f>
        <v>29</v>
      </c>
      <c r="B34" s="27" t="s">
        <v>31</v>
      </c>
      <c r="C34" s="21">
        <f>COUNTA(F34,H34,J34,L34,V34,X34,Z34,AB34,AD34,AF34,AH34,AJ34,AL34,AN34)</f>
        <v>0</v>
      </c>
      <c r="D34" s="70">
        <f>SUM(F34+H34+J34+L34+N34+P34+AN34+AH34+AJ34+AL34+V34+X34+Z34+AB34+AD34+AF34)</f>
        <v>0</v>
      </c>
      <c r="E34" s="22">
        <f>SUM(G34+I34+K34+M34+O34+Q34+S34+AK34+AM34+AO34+U34,W34,Y116,AA34,AC34,AE34,AG34,AI34+Y34)</f>
        <v>0</v>
      </c>
      <c r="F34" s="10"/>
      <c r="G34" s="10"/>
      <c r="H34" s="10"/>
      <c r="I34" s="10"/>
      <c r="J34" s="10"/>
      <c r="K34" s="10"/>
      <c r="L34" s="65"/>
      <c r="M34" s="65"/>
      <c r="N34" s="62"/>
      <c r="O34" s="62"/>
      <c r="P34" s="62"/>
      <c r="Q34" s="62"/>
      <c r="R34" s="62"/>
      <c r="S34" s="62"/>
      <c r="T34" s="62"/>
      <c r="U34" s="6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24"/>
      <c r="AQ34" s="25"/>
      <c r="AR34" s="25"/>
      <c r="AS34" s="19">
        <f>IFERROR(D34/C34,0)</f>
        <v>0</v>
      </c>
      <c r="AT34" s="20" t="str">
        <f>B34</f>
        <v>Rachael</v>
      </c>
    </row>
    <row r="35" spans="1:46" ht="15.75">
      <c r="A35" s="84">
        <f>A34+1</f>
        <v>30</v>
      </c>
      <c r="B35" s="27" t="s">
        <v>30</v>
      </c>
      <c r="C35" s="21">
        <f>COUNTA(F35,H35,J35,L35,V35,X35,Z35,AB35,AD35,AF35,AH35,AJ35,AL35,AN35)</f>
        <v>0</v>
      </c>
      <c r="D35" s="70">
        <f>SUM(F35+H35+J35+L35+N35+P35+AN35+AH35+AJ35+AL35+V35+X35+Z35+AB35+AD35+AF35)</f>
        <v>0</v>
      </c>
      <c r="E35" s="22">
        <f>SUM(G35+I35+K35+M35+O35+Q35+S35+AK35+AM35+AO35+U35,W35,Y116,AA35,AC35,AE35,AG35,AI35+Y35)</f>
        <v>0</v>
      </c>
      <c r="F35" s="10"/>
      <c r="G35" s="10"/>
      <c r="H35" s="10"/>
      <c r="I35" s="10"/>
      <c r="J35" s="10"/>
      <c r="K35" s="10"/>
      <c r="L35" s="65"/>
      <c r="M35" s="65"/>
      <c r="N35" s="62"/>
      <c r="O35" s="62"/>
      <c r="P35" s="62"/>
      <c r="Q35" s="62"/>
      <c r="R35" s="62"/>
      <c r="S35" s="62"/>
      <c r="T35" s="62"/>
      <c r="U35" s="62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24"/>
      <c r="AQ35" s="25"/>
      <c r="AR35" s="25"/>
      <c r="AS35" s="57">
        <f>IFERROR(D35/C35,0)</f>
        <v>0</v>
      </c>
      <c r="AT35" s="20" t="str">
        <f>B35</f>
        <v>Roz</v>
      </c>
    </row>
    <row r="36" spans="1:46" ht="15">
      <c r="A36" s="8"/>
      <c r="B36" s="28"/>
      <c r="C36" s="11"/>
      <c r="D36" s="29"/>
      <c r="E36" s="30"/>
      <c r="F36" s="30">
        <f>SUM(F6:F35)</f>
        <v>33</v>
      </c>
      <c r="G36" s="9"/>
      <c r="H36" s="30">
        <f>SUM(H6:H35)</f>
        <v>33</v>
      </c>
      <c r="I36" s="31" t="s">
        <v>0</v>
      </c>
      <c r="J36" s="30">
        <f>SUM(J6:J35)</f>
        <v>29</v>
      </c>
      <c r="K36" s="31" t="s">
        <v>0</v>
      </c>
      <c r="L36" s="30">
        <f>SUM(L6:L35)</f>
        <v>9</v>
      </c>
      <c r="M36" s="31" t="s">
        <v>0</v>
      </c>
      <c r="N36" s="30">
        <f>SUM(N6:N35)</f>
        <v>0</v>
      </c>
      <c r="O36" s="31" t="s">
        <v>0</v>
      </c>
      <c r="P36" s="30">
        <f>SUM(P6:P35)</f>
        <v>0</v>
      </c>
      <c r="Q36" s="31" t="s">
        <v>0</v>
      </c>
      <c r="R36" s="30">
        <f>SUM(R6:R35)</f>
        <v>0</v>
      </c>
      <c r="S36" s="30" t="s">
        <v>0</v>
      </c>
      <c r="T36" s="30">
        <f>SUM(T6:T35)</f>
        <v>0</v>
      </c>
      <c r="U36" s="30" t="s">
        <v>0</v>
      </c>
      <c r="V36" s="30">
        <f>SUM(V6:V35)</f>
        <v>24</v>
      </c>
      <c r="W36" s="30" t="s">
        <v>0</v>
      </c>
      <c r="X36" s="30">
        <f>SUM(X7:X35)</f>
        <v>24</v>
      </c>
      <c r="Y36" s="30" t="s">
        <v>0</v>
      </c>
      <c r="Z36" s="30">
        <f>SUM(Z6:Z35)</f>
        <v>24</v>
      </c>
      <c r="AA36" s="30" t="s">
        <v>0</v>
      </c>
      <c r="AB36" s="30">
        <f>SUM(AB6:AB35)</f>
        <v>31</v>
      </c>
      <c r="AC36" s="30" t="s">
        <v>0</v>
      </c>
      <c r="AD36" s="30">
        <f>SUM(AD6:AD35)</f>
        <v>24</v>
      </c>
      <c r="AE36" s="30" t="s">
        <v>0</v>
      </c>
      <c r="AF36" s="30">
        <f>SUM(AF6:AF35)</f>
        <v>24</v>
      </c>
      <c r="AG36" s="30" t="s">
        <v>0</v>
      </c>
      <c r="AH36" s="30">
        <f>SUM(AH6:AH35)</f>
        <v>13</v>
      </c>
      <c r="AI36" s="30" t="s">
        <v>0</v>
      </c>
      <c r="AJ36" s="30">
        <f>SUM(AJ6:AJ35)</f>
        <v>17</v>
      </c>
      <c r="AK36" s="31" t="s">
        <v>0</v>
      </c>
      <c r="AL36" s="30">
        <f>SUM(AL6:AL35)</f>
        <v>27</v>
      </c>
      <c r="AM36" s="30" t="s">
        <v>0</v>
      </c>
      <c r="AN36" s="30">
        <f>SUM(AN6:AN35)</f>
        <v>36</v>
      </c>
      <c r="AO36" s="30" t="s">
        <v>0</v>
      </c>
      <c r="AP36" s="8"/>
      <c r="AQ36" s="32"/>
      <c r="AR36" s="33"/>
      <c r="AS36" s="34"/>
    </row>
    <row r="37" spans="1:46" ht="15" hidden="1">
      <c r="A37" s="8"/>
      <c r="B37" s="28"/>
      <c r="C37" s="11"/>
      <c r="D37" s="29"/>
      <c r="E37" s="30"/>
      <c r="F37" s="30">
        <f>COUNTIF(F6:F35,"1")</f>
        <v>9</v>
      </c>
      <c r="G37" s="30">
        <f>COUNTIF(G6:G35,"1")</f>
        <v>0</v>
      </c>
      <c r="H37" s="30">
        <f>COUNTIF(H6:H35,"1")</f>
        <v>9</v>
      </c>
      <c r="I37" s="30">
        <f>COUNTIF(I6:I35,"1")</f>
        <v>0</v>
      </c>
      <c r="J37" s="30">
        <f>COUNTIF(J6:J35,"1")</f>
        <v>8</v>
      </c>
      <c r="K37" s="30">
        <f>COUNTIF(K6:K35,"1")</f>
        <v>2</v>
      </c>
      <c r="L37" s="30">
        <f>COUNTIF(L6:L35,"1")</f>
        <v>9</v>
      </c>
      <c r="M37" s="30">
        <f>COUNTIF(M6:M35,"1")</f>
        <v>0</v>
      </c>
      <c r="N37" s="30">
        <f>COUNTIF(N6:N35,"1")</f>
        <v>0</v>
      </c>
      <c r="O37" s="30">
        <f>COUNTIF(O6:O35,"1")</f>
        <v>0</v>
      </c>
      <c r="P37" s="30">
        <f>COUNTIF(P6:P35,"1")</f>
        <v>0</v>
      </c>
      <c r="Q37" s="30">
        <f>COUNTIF(Q6:Q35,"1")</f>
        <v>0</v>
      </c>
      <c r="R37" s="30">
        <f>COUNTIF(R6:R35,"1")</f>
        <v>0</v>
      </c>
      <c r="S37" s="30">
        <f>COUNTIF(S6:S35,"1")</f>
        <v>0</v>
      </c>
      <c r="T37" s="30">
        <f>COUNTIF(T6:T35,"1")</f>
        <v>0</v>
      </c>
      <c r="U37" s="30">
        <f>COUNTIF(U6:U35,"1")</f>
        <v>0</v>
      </c>
      <c r="V37" s="30">
        <f>COUNTIF(V6:V35,"1")</f>
        <v>6</v>
      </c>
      <c r="W37" s="30">
        <f>COUNTIF(W6:W35,"1")</f>
        <v>0</v>
      </c>
      <c r="X37" s="30">
        <f>COUNTIF(X7:X35,"1")</f>
        <v>6</v>
      </c>
      <c r="Y37" s="30">
        <f>COUNTIF(Y7:Y35,"1")</f>
        <v>3</v>
      </c>
      <c r="Z37" s="30">
        <f>COUNTIF(Z6:Z35,"1")</f>
        <v>6</v>
      </c>
      <c r="AA37" s="30">
        <f>COUNTIF(AA6:AA35,"1")</f>
        <v>2</v>
      </c>
      <c r="AB37" s="30">
        <f>COUNTIF(AB6:AB35,"1")</f>
        <v>7</v>
      </c>
      <c r="AC37" s="30">
        <f>COUNTIF(AC6:AC35,"1")</f>
        <v>0</v>
      </c>
      <c r="AD37" s="30">
        <f>COUNTIF(AD6:AD35,"1")</f>
        <v>6</v>
      </c>
      <c r="AE37" s="30">
        <f>COUNTIF(AE6:AE35,"1")</f>
        <v>0</v>
      </c>
      <c r="AF37" s="30">
        <f>COUNTIF(AF6:AF35,"1")</f>
        <v>6</v>
      </c>
      <c r="AG37" s="30">
        <f>COUNTIF(AG6:AG35,"1")</f>
        <v>0</v>
      </c>
      <c r="AH37" s="30">
        <f>COUNTIF(AH6:AH35,"1")</f>
        <v>4</v>
      </c>
      <c r="AI37" s="30">
        <f>COUNTIF(AI6:AI35,"1")</f>
        <v>0</v>
      </c>
      <c r="AJ37" s="30">
        <f>COUNTIF(AJ6:AJ35,"1")</f>
        <v>5</v>
      </c>
      <c r="AK37" s="30">
        <f>COUNTIF(AK6:AK35,"1")</f>
        <v>0</v>
      </c>
      <c r="AL37" s="30">
        <f>COUNTIF(AL6:AL35,"1")</f>
        <v>6</v>
      </c>
      <c r="AM37" s="30">
        <f>COUNTIF(AM6:AM35,"1")</f>
        <v>0</v>
      </c>
      <c r="AN37" s="30">
        <f>COUNTIF(AN6:AN35,"1")</f>
        <v>9</v>
      </c>
      <c r="AO37" s="30"/>
      <c r="AP37" s="8"/>
      <c r="AQ37" s="32"/>
      <c r="AR37" s="33"/>
      <c r="AS37" s="34"/>
    </row>
    <row r="38" spans="1:46" ht="15" hidden="1">
      <c r="A38" s="8"/>
      <c r="B38" s="28"/>
      <c r="C38" s="11"/>
      <c r="D38" s="8"/>
      <c r="E38" s="9"/>
      <c r="F38" s="9">
        <f>COUNTIF(F6:F35,"3")</f>
        <v>8</v>
      </c>
      <c r="G38" s="9">
        <f>COUNTIF(G6:G35,"3")</f>
        <v>0</v>
      </c>
      <c r="H38" s="9">
        <f>COUNTIF(H6:H35,"3")</f>
        <v>8</v>
      </c>
      <c r="I38" s="9">
        <f>COUNTIF(I6:I35,"3")</f>
        <v>2</v>
      </c>
      <c r="J38" s="9">
        <f>COUNTIF(J6:J35,"3")</f>
        <v>7</v>
      </c>
      <c r="K38" s="9">
        <f>COUNTIF(K6:K35,"3")</f>
        <v>0</v>
      </c>
      <c r="L38" s="9">
        <f>COUNTIF(L6:L35,"3")</f>
        <v>0</v>
      </c>
      <c r="M38" s="9">
        <f>COUNTIF(M6:M35,"3")</f>
        <v>0</v>
      </c>
      <c r="N38" s="9">
        <f>COUNTIF(N6:N35,"3")</f>
        <v>0</v>
      </c>
      <c r="O38" s="9">
        <f>COUNTIF(O6:O35,"3")</f>
        <v>0</v>
      </c>
      <c r="P38" s="9">
        <f>COUNTIF(P6:P35,"3")</f>
        <v>0</v>
      </c>
      <c r="Q38" s="9">
        <f>COUNTIF(Q6:Q35,"3")</f>
        <v>0</v>
      </c>
      <c r="R38" s="9">
        <f>COUNTIF(R6:R35,"3")</f>
        <v>0</v>
      </c>
      <c r="S38" s="9">
        <f>COUNTIF(S6:S35,"3")</f>
        <v>0</v>
      </c>
      <c r="T38" s="9">
        <f>COUNTIF(T6:T35,"3")</f>
        <v>0</v>
      </c>
      <c r="U38" s="9">
        <f>COUNTIF(U6:U35,"3")</f>
        <v>0</v>
      </c>
      <c r="V38" s="9">
        <f>COUNTIF(V6:V35,"3")</f>
        <v>6</v>
      </c>
      <c r="W38" s="9">
        <f>COUNTIF(W6:W35,"3")</f>
        <v>0</v>
      </c>
      <c r="X38" s="9">
        <f>COUNTIF(X7:X35,"3")</f>
        <v>6</v>
      </c>
      <c r="Y38" s="9">
        <f>COUNTIF(Y7:Y35,"3")</f>
        <v>0</v>
      </c>
      <c r="Z38" s="9">
        <f>COUNTIF(Z6:Z35,"3")</f>
        <v>6</v>
      </c>
      <c r="AA38" s="9">
        <f>COUNTIF(AA6:AA35,"3")</f>
        <v>0</v>
      </c>
      <c r="AB38" s="9">
        <f>COUNTIF(AB6:AB35,"3")</f>
        <v>8</v>
      </c>
      <c r="AC38" s="9">
        <f>COUNTIF(AC6:AC35,"3")</f>
        <v>0</v>
      </c>
      <c r="AD38" s="9">
        <f>COUNTIF(AD6:AD35,"3")</f>
        <v>6</v>
      </c>
      <c r="AE38" s="9">
        <f>COUNTIF(AE6:AE35,"3")</f>
        <v>0</v>
      </c>
      <c r="AF38" s="9">
        <f>COUNTIF(AF6:AF35,"3")</f>
        <v>6</v>
      </c>
      <c r="AG38" s="9">
        <f>COUNTIF(AG6:AG35,"3")</f>
        <v>2</v>
      </c>
      <c r="AH38" s="9">
        <f>COUNTIF(AH6:AH35,"3")</f>
        <v>3</v>
      </c>
      <c r="AI38" s="9">
        <f>COUNTIF(AI6:AI35,"3")</f>
        <v>0</v>
      </c>
      <c r="AJ38" s="9">
        <f>COUNTIF(AJ6:AJ35,"3")</f>
        <v>4</v>
      </c>
      <c r="AK38" s="9">
        <f>COUNTIF(AK6:AK35,"3")</f>
        <v>0</v>
      </c>
      <c r="AL38" s="9">
        <f>COUNTIF(AL6:AL35,"3")</f>
        <v>7</v>
      </c>
      <c r="AM38" s="9">
        <f>COUNTIF(AM6:AM35,"3")</f>
        <v>0</v>
      </c>
      <c r="AN38" s="9">
        <f>COUNTIF(AN6:AN35,"3")</f>
        <v>9</v>
      </c>
      <c r="AO38" s="9"/>
      <c r="AP38" s="11"/>
      <c r="AQ38" s="35"/>
      <c r="AR38" s="33"/>
      <c r="AS38" s="34"/>
    </row>
    <row r="39" spans="1:46" ht="33.75" customHeight="1">
      <c r="A39" s="8"/>
      <c r="B39" s="36"/>
      <c r="C39" s="11" t="s">
        <v>14</v>
      </c>
      <c r="D39" s="8"/>
      <c r="E39" s="9"/>
      <c r="F39" s="13">
        <f>F37+F38</f>
        <v>17</v>
      </c>
      <c r="G39" s="13"/>
      <c r="H39" s="13">
        <f>H37+H38</f>
        <v>17</v>
      </c>
      <c r="I39" s="13"/>
      <c r="J39" s="13">
        <f>J37+J38</f>
        <v>15</v>
      </c>
      <c r="K39" s="13"/>
      <c r="L39" s="13">
        <f>L37+L38</f>
        <v>9</v>
      </c>
      <c r="M39" s="13"/>
      <c r="N39" s="13">
        <f>N37+N38</f>
        <v>0</v>
      </c>
      <c r="O39" s="13"/>
      <c r="P39" s="13">
        <f>P37+P38</f>
        <v>0</v>
      </c>
      <c r="Q39" s="13"/>
      <c r="R39" s="13">
        <f>R37+R38</f>
        <v>0</v>
      </c>
      <c r="S39" s="13"/>
      <c r="T39" s="13">
        <f>T37+T38</f>
        <v>0</v>
      </c>
      <c r="U39" s="13"/>
      <c r="V39" s="13">
        <f>V37+V38</f>
        <v>12</v>
      </c>
      <c r="W39" s="13"/>
      <c r="X39" s="13">
        <f>X37+X38</f>
        <v>12</v>
      </c>
      <c r="Y39" s="13"/>
      <c r="Z39" s="13">
        <f>Z37+Z38</f>
        <v>12</v>
      </c>
      <c r="AA39" s="13"/>
      <c r="AB39" s="13">
        <f>AB37+AB38</f>
        <v>15</v>
      </c>
      <c r="AC39" s="13"/>
      <c r="AD39" s="13">
        <f>AD37+AD38</f>
        <v>12</v>
      </c>
      <c r="AE39" s="13"/>
      <c r="AF39" s="13">
        <f>AF37+AF38</f>
        <v>12</v>
      </c>
      <c r="AG39" s="13"/>
      <c r="AH39" s="13">
        <f>AH37+AH38</f>
        <v>7</v>
      </c>
      <c r="AI39" s="13"/>
      <c r="AJ39" s="13">
        <f>AJ37+AJ38</f>
        <v>9</v>
      </c>
      <c r="AK39" s="13"/>
      <c r="AL39" s="13">
        <f>AL37+AL38</f>
        <v>13</v>
      </c>
      <c r="AM39" s="13"/>
      <c r="AN39" s="13">
        <f>AN37+AN38</f>
        <v>18</v>
      </c>
      <c r="AO39" s="13" t="s">
        <v>0</v>
      </c>
      <c r="AP39" s="13" t="s">
        <v>0</v>
      </c>
      <c r="AQ39" s="37" t="s">
        <v>0</v>
      </c>
      <c r="AR39" s="38"/>
      <c r="AS39" s="34"/>
    </row>
    <row r="40" spans="1:46" ht="15">
      <c r="A40" s="8"/>
      <c r="B40" s="9"/>
      <c r="C40" s="11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 t="s">
        <v>0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1"/>
      <c r="AQ40" s="35"/>
      <c r="AR40" s="33"/>
      <c r="AS40" s="34"/>
    </row>
    <row r="41" spans="1:46" ht="15.75">
      <c r="A41" s="8"/>
      <c r="B41" s="13" t="s">
        <v>61</v>
      </c>
      <c r="C41" s="11"/>
      <c r="D41" s="8"/>
      <c r="E41" s="9"/>
      <c r="F41" s="39"/>
      <c r="G41" s="40"/>
      <c r="H41" s="41"/>
      <c r="I41" s="41"/>
      <c r="J41" s="42" t="s">
        <v>91</v>
      </c>
      <c r="K41" s="43"/>
      <c r="L41" s="41"/>
      <c r="M41" s="44"/>
      <c r="N41" s="44"/>
      <c r="O41" s="9"/>
      <c r="P41" s="9"/>
      <c r="Q41" s="45"/>
      <c r="R41" s="46"/>
      <c r="S41" s="9" t="s">
        <v>15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5"/>
      <c r="AR41" s="33"/>
      <c r="AS41" s="34"/>
    </row>
    <row r="42" spans="1:46" ht="15">
      <c r="A42" s="8"/>
      <c r="B42" s="9"/>
      <c r="C42" s="11"/>
      <c r="D42" s="8"/>
      <c r="E42" s="9"/>
      <c r="F42" s="39"/>
      <c r="G42" s="40"/>
      <c r="H42" s="41"/>
      <c r="I42" s="41"/>
      <c r="J42" s="42"/>
      <c r="K42" s="43"/>
      <c r="L42" s="41"/>
      <c r="M42" s="44"/>
      <c r="N42" s="44"/>
      <c r="O42" s="9"/>
      <c r="P42" s="9"/>
      <c r="Q42" s="47"/>
      <c r="R42" s="4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1"/>
      <c r="AQ42" s="35"/>
      <c r="AR42" s="33"/>
      <c r="AS42" s="34"/>
    </row>
    <row r="43" spans="1:46" ht="15">
      <c r="B43" s="9" t="s">
        <v>57</v>
      </c>
      <c r="C43" s="11"/>
      <c r="D43" s="8"/>
      <c r="E43" s="9"/>
      <c r="F43" s="9"/>
      <c r="G43" s="9"/>
      <c r="H43" s="9"/>
    </row>
    <row r="44" spans="1:46" ht="15">
      <c r="B44" s="9" t="s">
        <v>58</v>
      </c>
      <c r="C44" s="11"/>
      <c r="D44" s="8"/>
      <c r="E44" s="9"/>
      <c r="F44" s="9"/>
      <c r="G44" s="9"/>
      <c r="H44" s="9"/>
      <c r="Q44" s="63"/>
      <c r="R44" s="3" t="s">
        <v>62</v>
      </c>
    </row>
    <row r="45" spans="1:46" ht="15">
      <c r="B45" s="9" t="s">
        <v>59</v>
      </c>
      <c r="C45" s="11"/>
      <c r="D45" s="8"/>
      <c r="E45" s="9"/>
      <c r="F45" s="9"/>
      <c r="G45" s="9"/>
      <c r="H45" s="9"/>
    </row>
    <row r="46" spans="1:46" ht="15">
      <c r="B46" s="9" t="s">
        <v>60</v>
      </c>
      <c r="C46" s="11"/>
      <c r="D46" s="8"/>
      <c r="E46" s="9"/>
      <c r="F46" s="9"/>
      <c r="G46" s="9"/>
      <c r="H46" s="9"/>
      <c r="Q46" s="66"/>
      <c r="R46" s="3" t="s">
        <v>67</v>
      </c>
    </row>
    <row r="47" spans="1:46" ht="15">
      <c r="B47" s="9"/>
      <c r="C47" s="11"/>
      <c r="D47" s="8"/>
      <c r="E47" s="9"/>
      <c r="F47" s="9"/>
      <c r="G47" s="9"/>
      <c r="H47" s="9"/>
    </row>
    <row r="48" spans="1:46" ht="15.75">
      <c r="B48" s="13" t="s">
        <v>63</v>
      </c>
    </row>
    <row r="49" spans="2:12" ht="13.5" customHeight="1">
      <c r="B49" s="90" t="s">
        <v>64</v>
      </c>
      <c r="C49" s="90"/>
      <c r="D49" s="90"/>
      <c r="E49" s="90"/>
      <c r="F49" s="90"/>
      <c r="G49" s="90"/>
      <c r="H49" s="90"/>
      <c r="I49" s="90"/>
      <c r="J49" s="90"/>
      <c r="K49" s="67"/>
      <c r="L49" s="67"/>
    </row>
    <row r="50" spans="2:12" ht="20.25" customHeight="1">
      <c r="B50" s="90" t="s">
        <v>65</v>
      </c>
      <c r="C50" s="90"/>
      <c r="D50" s="90"/>
      <c r="E50" s="90"/>
      <c r="F50" s="90"/>
      <c r="G50" s="90"/>
      <c r="H50" s="90"/>
      <c r="I50" s="90"/>
      <c r="J50" s="90"/>
    </row>
    <row r="51" spans="2:12" ht="20.25" customHeight="1">
      <c r="B51" s="90" t="s">
        <v>66</v>
      </c>
      <c r="C51" s="90"/>
      <c r="D51" s="90"/>
      <c r="E51" s="90"/>
      <c r="F51" s="90"/>
      <c r="G51" s="90"/>
      <c r="H51" s="90"/>
      <c r="I51" s="90"/>
      <c r="J51" s="90"/>
    </row>
    <row r="53" spans="2:12" ht="15.75">
      <c r="B53" s="13" t="s">
        <v>68</v>
      </c>
    </row>
    <row r="54" spans="2:12" ht="18">
      <c r="B54" s="91" t="s">
        <v>70</v>
      </c>
      <c r="C54" s="91"/>
      <c r="D54" s="91"/>
      <c r="E54" s="91"/>
      <c r="F54" s="91"/>
      <c r="G54" s="91"/>
      <c r="H54" s="91"/>
    </row>
    <row r="55" spans="2:12" ht="18">
      <c r="B55" s="91" t="s">
        <v>71</v>
      </c>
      <c r="C55" s="91"/>
      <c r="D55" s="91"/>
      <c r="E55" s="91"/>
      <c r="F55" s="91"/>
      <c r="G55" s="91"/>
      <c r="H55" s="91"/>
    </row>
    <row r="56" spans="2:12" ht="15">
      <c r="B56" s="92" t="s">
        <v>69</v>
      </c>
      <c r="C56" s="92"/>
      <c r="D56" s="92"/>
      <c r="E56" s="92"/>
      <c r="F56" s="92"/>
      <c r="G56" s="92"/>
      <c r="H56" s="92"/>
    </row>
    <row r="57" spans="2:12" ht="18.75">
      <c r="B57" s="71"/>
      <c r="C57" s="72"/>
      <c r="D57" s="73"/>
      <c r="E57" s="71"/>
      <c r="F57" s="71"/>
      <c r="G57" s="71"/>
      <c r="H57" s="71"/>
    </row>
    <row r="58" spans="2:12" ht="18.75">
      <c r="B58" s="74" t="s">
        <v>75</v>
      </c>
      <c r="C58" s="75"/>
      <c r="D58" s="76"/>
      <c r="E58" s="77"/>
      <c r="F58" s="77"/>
      <c r="G58" s="77"/>
      <c r="H58" s="77"/>
    </row>
    <row r="59" spans="2:12" ht="18.75">
      <c r="B59" s="89" t="s">
        <v>76</v>
      </c>
      <c r="C59" s="89"/>
      <c r="D59" s="89"/>
      <c r="E59" s="89"/>
      <c r="F59" s="89"/>
      <c r="G59" s="89"/>
      <c r="H59" s="89"/>
    </row>
    <row r="60" spans="2:12" ht="18.75">
      <c r="B60" s="89" t="s">
        <v>77</v>
      </c>
      <c r="C60" s="89"/>
      <c r="D60" s="89"/>
      <c r="E60" s="89"/>
      <c r="F60" s="89"/>
      <c r="G60" s="89"/>
      <c r="H60" s="77"/>
    </row>
    <row r="61" spans="2:12" ht="18.75">
      <c r="B61" s="89" t="s">
        <v>78</v>
      </c>
      <c r="C61" s="89"/>
      <c r="D61" s="89"/>
      <c r="E61" s="89"/>
      <c r="F61" s="89"/>
      <c r="G61" s="89"/>
      <c r="H61" s="77"/>
    </row>
    <row r="62" spans="2:12" ht="18.75">
      <c r="B62" s="77"/>
      <c r="C62" s="75"/>
      <c r="D62" s="76"/>
      <c r="E62" s="77"/>
      <c r="F62" s="77"/>
      <c r="G62" s="77"/>
      <c r="H62" s="77"/>
    </row>
    <row r="63" spans="2:12" ht="18.75">
      <c r="B63" s="74" t="s">
        <v>79</v>
      </c>
      <c r="C63" s="75"/>
      <c r="D63" s="76"/>
      <c r="E63" s="77"/>
      <c r="F63" s="77"/>
      <c r="G63" s="77"/>
      <c r="H63" s="77"/>
    </row>
    <row r="64" spans="2:12" ht="18.75">
      <c r="B64" s="89" t="s">
        <v>80</v>
      </c>
      <c r="C64" s="89"/>
      <c r="D64" s="89"/>
      <c r="E64" s="89"/>
      <c r="F64" s="89"/>
      <c r="G64" s="89"/>
      <c r="H64" s="77"/>
    </row>
    <row r="65" spans="2:8" ht="18.75">
      <c r="B65" s="89" t="s">
        <v>81</v>
      </c>
      <c r="C65" s="89"/>
      <c r="D65" s="89"/>
      <c r="E65" s="89"/>
      <c r="F65" s="89"/>
      <c r="G65" s="89"/>
      <c r="H65" s="77"/>
    </row>
    <row r="66" spans="2:8" ht="18.75">
      <c r="B66" s="89" t="s">
        <v>82</v>
      </c>
      <c r="C66" s="89"/>
      <c r="D66" s="89"/>
      <c r="E66" s="89"/>
      <c r="F66" s="89"/>
      <c r="G66" s="89"/>
      <c r="H66" s="77"/>
    </row>
    <row r="67" spans="2:8" ht="18.75">
      <c r="B67" s="77"/>
      <c r="C67" s="75"/>
      <c r="D67" s="76"/>
      <c r="E67" s="77"/>
      <c r="F67" s="77"/>
      <c r="G67" s="77"/>
      <c r="H67" s="77"/>
    </row>
    <row r="68" spans="2:8" ht="18.75">
      <c r="B68" s="74" t="s">
        <v>83</v>
      </c>
      <c r="C68" s="75"/>
      <c r="D68" s="76"/>
      <c r="E68" s="77"/>
      <c r="F68" s="77"/>
      <c r="G68" s="77"/>
      <c r="H68" s="77"/>
    </row>
    <row r="69" spans="2:8" ht="18.75">
      <c r="B69" s="89" t="s">
        <v>84</v>
      </c>
      <c r="C69" s="89"/>
      <c r="D69" s="89"/>
      <c r="E69" s="89"/>
      <c r="F69" s="89"/>
      <c r="G69" s="89"/>
      <c r="H69" s="77"/>
    </row>
    <row r="70" spans="2:8" ht="18.75">
      <c r="B70" s="89" t="s">
        <v>85</v>
      </c>
      <c r="C70" s="89"/>
      <c r="D70" s="89"/>
      <c r="E70" s="89"/>
      <c r="F70" s="89"/>
      <c r="G70" s="89"/>
      <c r="H70" s="77"/>
    </row>
    <row r="71" spans="2:8" ht="18.75">
      <c r="B71" s="89" t="s">
        <v>86</v>
      </c>
      <c r="C71" s="89"/>
      <c r="D71" s="89"/>
      <c r="E71" s="89"/>
      <c r="F71" s="89"/>
      <c r="G71" s="77"/>
      <c r="H71" s="77"/>
    </row>
    <row r="72" spans="2:8" ht="18.75">
      <c r="B72" s="77"/>
      <c r="C72" s="75"/>
      <c r="D72" s="76"/>
      <c r="E72" s="77"/>
      <c r="F72" s="77"/>
      <c r="G72" s="77"/>
      <c r="H72" s="77"/>
    </row>
    <row r="73" spans="2:8" ht="18.75">
      <c r="B73" s="74" t="s">
        <v>95</v>
      </c>
      <c r="C73" s="75"/>
      <c r="D73" s="76"/>
      <c r="E73" s="77"/>
      <c r="F73" s="77"/>
      <c r="G73" s="77"/>
      <c r="H73" s="77"/>
    </row>
    <row r="74" spans="2:8" ht="18.75">
      <c r="B74" s="89" t="s">
        <v>88</v>
      </c>
      <c r="C74" s="89"/>
      <c r="D74" s="89"/>
      <c r="E74" s="89"/>
      <c r="F74" s="89"/>
      <c r="G74" s="89"/>
      <c r="H74" s="77"/>
    </row>
    <row r="75" spans="2:8" ht="18.75">
      <c r="B75" s="89" t="s">
        <v>89</v>
      </c>
      <c r="C75" s="89"/>
      <c r="D75" s="89"/>
      <c r="E75" s="89"/>
      <c r="F75" s="89"/>
      <c r="G75" s="89"/>
      <c r="H75" s="77"/>
    </row>
    <row r="76" spans="2:8" ht="18.75">
      <c r="B76" s="89" t="s">
        <v>90</v>
      </c>
      <c r="C76" s="89"/>
      <c r="D76" s="89"/>
      <c r="E76" s="89"/>
      <c r="F76" s="89"/>
      <c r="G76" s="89"/>
      <c r="H76" s="77"/>
    </row>
    <row r="78" spans="2:8" ht="18.75">
      <c r="B78" s="74" t="s">
        <v>94</v>
      </c>
      <c r="C78" s="75"/>
      <c r="D78" s="78"/>
      <c r="E78" s="77"/>
      <c r="F78" s="77"/>
      <c r="G78" s="77"/>
    </row>
    <row r="79" spans="2:8" ht="18.75">
      <c r="B79" s="89" t="s">
        <v>92</v>
      </c>
      <c r="C79" s="89"/>
      <c r="D79" s="89"/>
      <c r="E79" s="89"/>
      <c r="F79" s="89"/>
      <c r="G79" s="89"/>
    </row>
    <row r="80" spans="2:8" ht="18.75">
      <c r="B80" s="89" t="s">
        <v>93</v>
      </c>
      <c r="C80" s="89"/>
      <c r="D80" s="89"/>
      <c r="E80" s="89"/>
      <c r="F80" s="89"/>
      <c r="G80" s="89"/>
    </row>
    <row r="81" spans="2:7" ht="18.75">
      <c r="B81" s="89"/>
      <c r="C81" s="89"/>
      <c r="D81" s="89"/>
      <c r="E81" s="89"/>
      <c r="F81" s="89"/>
      <c r="G81" s="89"/>
    </row>
    <row r="83" spans="2:7" ht="18.75">
      <c r="B83" s="74" t="s">
        <v>96</v>
      </c>
      <c r="C83" s="75"/>
      <c r="D83" s="78"/>
      <c r="E83" s="77"/>
      <c r="F83" s="77"/>
      <c r="G83" s="77"/>
    </row>
    <row r="84" spans="2:7" ht="18.75">
      <c r="B84" s="89" t="s">
        <v>97</v>
      </c>
      <c r="C84" s="89"/>
      <c r="D84" s="89"/>
      <c r="E84" s="89"/>
      <c r="F84" s="89"/>
      <c r="G84" s="89"/>
    </row>
    <row r="85" spans="2:7" ht="18.75">
      <c r="B85" s="89" t="s">
        <v>98</v>
      </c>
      <c r="C85" s="89"/>
      <c r="D85" s="89"/>
      <c r="E85" s="89"/>
      <c r="F85" s="89"/>
      <c r="G85" s="89"/>
    </row>
    <row r="86" spans="2:7" ht="18.75">
      <c r="B86" s="89"/>
      <c r="C86" s="89"/>
      <c r="D86" s="89"/>
      <c r="E86" s="89"/>
      <c r="F86" s="89"/>
      <c r="G86" s="89"/>
    </row>
    <row r="88" spans="2:7" ht="18.75">
      <c r="B88" s="74" t="s">
        <v>99</v>
      </c>
      <c r="C88" s="75"/>
      <c r="D88" s="79"/>
      <c r="E88" s="77"/>
      <c r="F88" s="77"/>
      <c r="G88" s="77"/>
    </row>
    <row r="89" spans="2:7" ht="18.75">
      <c r="B89" s="89" t="s">
        <v>100</v>
      </c>
      <c r="C89" s="89"/>
      <c r="D89" s="89"/>
      <c r="E89" s="89"/>
      <c r="F89" s="89"/>
      <c r="G89" s="89"/>
    </row>
    <row r="90" spans="2:7" ht="18.75">
      <c r="B90" s="89" t="s">
        <v>101</v>
      </c>
      <c r="C90" s="89"/>
      <c r="D90" s="89"/>
      <c r="E90" s="89"/>
      <c r="F90" s="89"/>
      <c r="G90" s="89"/>
    </row>
    <row r="91" spans="2:7" ht="18.75">
      <c r="B91" s="89" t="s">
        <v>102</v>
      </c>
      <c r="C91" s="89"/>
      <c r="D91" s="89"/>
      <c r="E91" s="89"/>
      <c r="F91" s="89"/>
      <c r="G91" s="89"/>
    </row>
    <row r="95" spans="2:7" ht="18.75">
      <c r="B95" s="74" t="s">
        <v>108</v>
      </c>
      <c r="C95" s="75"/>
      <c r="D95" s="83"/>
      <c r="E95" s="77"/>
      <c r="F95" s="77"/>
      <c r="G95" s="77"/>
    </row>
    <row r="96" spans="2:7" ht="18.75">
      <c r="B96" s="89" t="s">
        <v>104</v>
      </c>
      <c r="C96" s="89"/>
      <c r="D96" s="89"/>
      <c r="E96" s="89"/>
      <c r="F96" s="89"/>
      <c r="G96" s="89"/>
    </row>
    <row r="97" spans="2:7" ht="18.75">
      <c r="B97" s="89" t="s">
        <v>105</v>
      </c>
      <c r="C97" s="89"/>
      <c r="D97" s="89"/>
      <c r="E97" s="89"/>
      <c r="F97" s="89"/>
      <c r="G97" s="89"/>
    </row>
    <row r="98" spans="2:7" ht="18.75">
      <c r="B98" s="89" t="s">
        <v>106</v>
      </c>
      <c r="C98" s="89"/>
      <c r="D98" s="89"/>
      <c r="E98" s="89"/>
      <c r="F98" s="89"/>
      <c r="G98" s="89"/>
    </row>
    <row r="99" spans="2:7" ht="18.75">
      <c r="B99" s="89" t="s">
        <v>107</v>
      </c>
      <c r="C99" s="89"/>
      <c r="D99" s="89"/>
      <c r="E99" s="89"/>
      <c r="F99" s="89"/>
      <c r="G99" s="89"/>
    </row>
  </sheetData>
  <autoFilter ref="B5:AT35">
    <sortState ref="B6:AT41">
      <sortCondition descending="1" ref="D5:D35"/>
    </sortState>
  </autoFilter>
  <sortState ref="A6:AT41">
    <sortCondition descending="1" ref="D6:D41"/>
    <sortCondition descending="1" ref="E6:E41"/>
  </sortState>
  <mergeCells count="31">
    <mergeCell ref="B90:G90"/>
    <mergeCell ref="B91:G91"/>
    <mergeCell ref="B49:J49"/>
    <mergeCell ref="B51:J51"/>
    <mergeCell ref="B64:G64"/>
    <mergeCell ref="B59:H59"/>
    <mergeCell ref="B60:G60"/>
    <mergeCell ref="B61:G61"/>
    <mergeCell ref="B54:H54"/>
    <mergeCell ref="B55:H55"/>
    <mergeCell ref="B56:H56"/>
    <mergeCell ref="B84:G84"/>
    <mergeCell ref="B85:G85"/>
    <mergeCell ref="B86:G86"/>
    <mergeCell ref="B66:G66"/>
    <mergeCell ref="B96:G96"/>
    <mergeCell ref="B97:G97"/>
    <mergeCell ref="B98:G98"/>
    <mergeCell ref="B99:G99"/>
    <mergeCell ref="B50:J50"/>
    <mergeCell ref="B79:G79"/>
    <mergeCell ref="B80:G80"/>
    <mergeCell ref="B81:G81"/>
    <mergeCell ref="B74:G74"/>
    <mergeCell ref="B75:G75"/>
    <mergeCell ref="B76:G76"/>
    <mergeCell ref="B65:G65"/>
    <mergeCell ref="B69:G69"/>
    <mergeCell ref="B70:G70"/>
    <mergeCell ref="B71:F71"/>
    <mergeCell ref="B89:G89"/>
  </mergeCells>
  <printOptions gridLines="1"/>
  <pageMargins left="0.35433070866141736" right="0.15748031496062992" top="0.39370078740157483" bottom="0.19685039370078741" header="0.51181102362204722" footer="0.51181102362204722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&amp; Maureen</dc:creator>
  <cp:lastModifiedBy>Owner</cp:lastModifiedBy>
  <cp:revision>0</cp:revision>
  <cp:lastPrinted>2022-03-25T17:01:42Z</cp:lastPrinted>
  <dcterms:created xsi:type="dcterms:W3CDTF">2017-05-06T14:35:52Z</dcterms:created>
  <dcterms:modified xsi:type="dcterms:W3CDTF">2022-03-31T16:11:27Z</dcterms:modified>
  <dc:language>en-GB</dc:language>
</cp:coreProperties>
</file>